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1 - Soupis prací" sheetId="2" r:id="rId2"/>
    <sheet name="2 - VON" sheetId="3" r:id="rId3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'1 - Soupis prací'!$C$94:$K$282</definedName>
    <definedName name="_xlnm.Print_Area" localSheetId="1">'1 - Soupis prací'!$C$4:$J$39,'1 - Soupis prací'!$C$82:$K$282</definedName>
    <definedName name="_xlnm.Print_Titles" localSheetId="1">'1 - Soupis prací'!$94:$94</definedName>
    <definedName name="_xlnm._FilterDatabase" localSheetId="2" hidden="1">'2 - VON'!$C$79:$K$85</definedName>
    <definedName name="_xlnm.Print_Area" localSheetId="2">'2 - VON'!$C$4:$J$39,'2 - VON'!$C$67:$K$85</definedName>
    <definedName name="_xlnm.Print_Titles" localSheetId="2">'2 - VON'!$79:$79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2" r="J37"/>
  <c r="J36"/>
  <c i="1" r="AY55"/>
  <c i="2" r="J35"/>
  <c i="1" r="AX55"/>
  <c i="2"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1"/>
  <c r="BH141"/>
  <c r="BG141"/>
  <c r="BF141"/>
  <c r="T141"/>
  <c r="T140"/>
  <c r="R141"/>
  <c r="R140"/>
  <c r="P141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F91"/>
  <c r="F89"/>
  <c r="E87"/>
  <c r="J55"/>
  <c r="F54"/>
  <c r="F52"/>
  <c r="E50"/>
  <c r="J21"/>
  <c r="E21"/>
  <c r="J91"/>
  <c r="J20"/>
  <c r="J18"/>
  <c r="E18"/>
  <c r="F55"/>
  <c r="J17"/>
  <c r="J12"/>
  <c r="J89"/>
  <c r="E7"/>
  <c r="E85"/>
  <c i="1" r="L50"/>
  <c r="AM50"/>
  <c r="AM49"/>
  <c r="L49"/>
  <c r="AM47"/>
  <c r="L47"/>
  <c r="L45"/>
  <c r="L44"/>
  <c i="3" r="BK85"/>
  <c r="J85"/>
  <c r="BK84"/>
  <c r="J84"/>
  <c r="BK83"/>
  <c r="J83"/>
  <c r="BK82"/>
  <c r="J82"/>
  <c i="2" r="BK281"/>
  <c r="J275"/>
  <c r="J269"/>
  <c r="J266"/>
  <c r="J265"/>
  <c r="J264"/>
  <c r="BK263"/>
  <c r="J261"/>
  <c r="BK259"/>
  <c r="J257"/>
  <c r="J253"/>
  <c r="BK251"/>
  <c r="J247"/>
  <c r="BK245"/>
  <c r="BK243"/>
  <c r="J243"/>
  <c r="J241"/>
  <c r="J239"/>
  <c r="BK237"/>
  <c r="BK235"/>
  <c r="J233"/>
  <c r="J231"/>
  <c r="J229"/>
  <c r="J228"/>
  <c r="BK222"/>
  <c r="J219"/>
  <c r="BK214"/>
  <c r="J210"/>
  <c r="J209"/>
  <c r="J208"/>
  <c r="J206"/>
  <c r="BK202"/>
  <c r="J199"/>
  <c r="J197"/>
  <c r="J195"/>
  <c r="BK192"/>
  <c r="J190"/>
  <c r="BK189"/>
  <c r="BK187"/>
  <c r="J187"/>
  <c r="J185"/>
  <c r="BK184"/>
  <c r="J183"/>
  <c r="BK182"/>
  <c r="J180"/>
  <c r="BK179"/>
  <c r="BK177"/>
  <c r="BK175"/>
  <c r="J169"/>
  <c r="J281"/>
  <c r="BK279"/>
  <c r="J276"/>
  <c r="J273"/>
  <c r="J272"/>
  <c r="BK261"/>
  <c r="BK258"/>
  <c r="BK255"/>
  <c r="BK253"/>
  <c r="BK250"/>
  <c r="J279"/>
  <c r="BK275"/>
  <c r="BK273"/>
  <c r="BK272"/>
  <c r="J271"/>
  <c r="BK270"/>
  <c r="BK268"/>
  <c r="BK266"/>
  <c r="J263"/>
  <c r="J259"/>
  <c r="BK257"/>
  <c r="J251"/>
  <c r="J250"/>
  <c r="BK247"/>
  <c r="J245"/>
  <c r="BK241"/>
  <c r="BK239"/>
  <c r="J237"/>
  <c r="BK233"/>
  <c r="BK231"/>
  <c r="BK228"/>
  <c r="J226"/>
  <c r="J224"/>
  <c r="J222"/>
  <c r="BK216"/>
  <c r="J214"/>
  <c r="J212"/>
  <c r="BK210"/>
  <c r="BK208"/>
  <c r="BK204"/>
  <c r="J200"/>
  <c r="BK199"/>
  <c r="BK195"/>
  <c r="BK193"/>
  <c r="BK190"/>
  <c r="J188"/>
  <c r="BK186"/>
  <c r="J186"/>
  <c r="BK185"/>
  <c r="BK183"/>
  <c r="J182"/>
  <c r="BK181"/>
  <c r="BK180"/>
  <c r="J179"/>
  <c r="J178"/>
  <c r="J177"/>
  <c r="BK176"/>
  <c r="J174"/>
  <c r="J172"/>
  <c r="BK171"/>
  <c r="J167"/>
  <c r="J165"/>
  <c r="J161"/>
  <c r="J160"/>
  <c r="J157"/>
  <c r="J156"/>
  <c r="J155"/>
  <c r="BK154"/>
  <c r="BK153"/>
  <c r="J151"/>
  <c r="J149"/>
  <c r="BK148"/>
  <c r="BK147"/>
  <c r="J144"/>
  <c r="BK141"/>
  <c r="J138"/>
  <c r="J136"/>
  <c r="BK135"/>
  <c r="BK133"/>
  <c r="J131"/>
  <c r="J129"/>
  <c r="BK123"/>
  <c r="J121"/>
  <c r="J119"/>
  <c r="BK117"/>
  <c r="J116"/>
  <c r="J112"/>
  <c r="J108"/>
  <c r="BK106"/>
  <c r="J104"/>
  <c r="BK102"/>
  <c r="BK100"/>
  <c r="BK98"/>
  <c r="BK282"/>
  <c r="J282"/>
  <c r="BK276"/>
  <c r="BK271"/>
  <c r="J270"/>
  <c r="BK269"/>
  <c r="J268"/>
  <c r="BK265"/>
  <c r="BK264"/>
  <c r="J258"/>
  <c r="J255"/>
  <c r="J235"/>
  <c r="BK229"/>
  <c r="BK226"/>
  <c r="BK224"/>
  <c r="BK219"/>
  <c r="J216"/>
  <c r="BK212"/>
  <c r="BK209"/>
  <c r="BK206"/>
  <c r="J204"/>
  <c r="J202"/>
  <c r="BK200"/>
  <c r="BK197"/>
  <c r="J193"/>
  <c r="J192"/>
  <c r="J189"/>
  <c r="BK188"/>
  <c r="J184"/>
  <c r="J181"/>
  <c r="BK178"/>
  <c r="J176"/>
  <c r="J175"/>
  <c r="BK174"/>
  <c r="BK172"/>
  <c r="J171"/>
  <c r="BK169"/>
  <c r="BK167"/>
  <c r="BK165"/>
  <c r="BK161"/>
  <c r="BK160"/>
  <c r="BK157"/>
  <c r="BK156"/>
  <c r="BK155"/>
  <c r="J154"/>
  <c r="J153"/>
  <c r="BK151"/>
  <c r="BK149"/>
  <c r="J148"/>
  <c r="J147"/>
  <c r="BK144"/>
  <c r="J141"/>
  <c r="BK138"/>
  <c r="BK136"/>
  <c r="J135"/>
  <c r="J133"/>
  <c r="BK131"/>
  <c r="BK129"/>
  <c r="J123"/>
  <c r="BK121"/>
  <c r="BK119"/>
  <c r="J117"/>
  <c r="BK116"/>
  <c r="BK112"/>
  <c r="BK108"/>
  <c r="J106"/>
  <c r="BK104"/>
  <c r="J102"/>
  <c r="J100"/>
  <c r="J98"/>
  <c i="1" r="AS54"/>
  <c i="2" l="1" r="P207"/>
  <c r="BK97"/>
  <c r="J97"/>
  <c r="J61"/>
  <c r="P246"/>
  <c r="P97"/>
  <c r="T97"/>
  <c r="BK146"/>
  <c r="J146"/>
  <c r="J64"/>
  <c r="T146"/>
  <c r="P164"/>
  <c r="BK170"/>
  <c r="J170"/>
  <c r="J66"/>
  <c r="P170"/>
  <c r="T170"/>
  <c r="P191"/>
  <c r="T191"/>
  <c r="R207"/>
  <c r="BK221"/>
  <c r="T221"/>
  <c r="P234"/>
  <c r="T234"/>
  <c r="P240"/>
  <c r="T240"/>
  <c r="R97"/>
  <c r="P146"/>
  <c r="R146"/>
  <c r="BK164"/>
  <c r="J164"/>
  <c r="J65"/>
  <c r="R164"/>
  <c r="T164"/>
  <c r="R170"/>
  <c r="BK191"/>
  <c r="J191"/>
  <c r="J67"/>
  <c r="R191"/>
  <c r="BK207"/>
  <c r="J207"/>
  <c r="J68"/>
  <c r="T207"/>
  <c r="P221"/>
  <c r="R221"/>
  <c r="BK234"/>
  <c r="J234"/>
  <c r="J72"/>
  <c r="R234"/>
  <c r="BK240"/>
  <c r="J240"/>
  <c r="J73"/>
  <c r="R240"/>
  <c r="BK246"/>
  <c r="J246"/>
  <c r="J74"/>
  <c r="R246"/>
  <c r="T246"/>
  <c r="BK278"/>
  <c r="J278"/>
  <c r="J75"/>
  <c r="P278"/>
  <c r="R278"/>
  <c r="T278"/>
  <c i="3" r="BK81"/>
  <c r="J81"/>
  <c r="J60"/>
  <c r="P81"/>
  <c r="P80"/>
  <c i="1" r="AU56"/>
  <c i="3" r="R81"/>
  <c r="R80"/>
  <c r="T81"/>
  <c r="T80"/>
  <c i="2" r="E48"/>
  <c r="J52"/>
  <c r="J54"/>
  <c r="F92"/>
  <c r="BE102"/>
  <c r="BE104"/>
  <c r="BE106"/>
  <c r="BE108"/>
  <c r="BE112"/>
  <c r="BE117"/>
  <c r="BE121"/>
  <c r="BE129"/>
  <c r="BE133"/>
  <c r="BE135"/>
  <c r="BE138"/>
  <c r="BE144"/>
  <c r="BE147"/>
  <c r="BE149"/>
  <c r="BE153"/>
  <c r="BE156"/>
  <c r="BE160"/>
  <c r="BE167"/>
  <c r="BE172"/>
  <c r="BE177"/>
  <c r="BE180"/>
  <c r="BE195"/>
  <c r="BE199"/>
  <c r="BE204"/>
  <c r="BE208"/>
  <c r="BE210"/>
  <c r="BE219"/>
  <c r="BE222"/>
  <c r="BE226"/>
  <c r="BE228"/>
  <c r="BE233"/>
  <c r="BE261"/>
  <c r="BE266"/>
  <c r="BE272"/>
  <c r="BE273"/>
  <c r="BE275"/>
  <c r="BE279"/>
  <c r="BE281"/>
  <c r="BE282"/>
  <c r="BE98"/>
  <c r="BE100"/>
  <c r="BE116"/>
  <c r="BE119"/>
  <c r="BE123"/>
  <c r="BE131"/>
  <c r="BE136"/>
  <c r="BE141"/>
  <c r="BE148"/>
  <c r="BE151"/>
  <c r="BE154"/>
  <c r="BE155"/>
  <c r="BE157"/>
  <c r="BE161"/>
  <c r="BE165"/>
  <c r="BE169"/>
  <c r="BE171"/>
  <c r="BE174"/>
  <c r="BE175"/>
  <c r="BE179"/>
  <c r="BE182"/>
  <c r="BE183"/>
  <c r="BE184"/>
  <c r="BE189"/>
  <c r="BE190"/>
  <c r="BE192"/>
  <c r="BE197"/>
  <c r="BE200"/>
  <c r="BE202"/>
  <c r="BE206"/>
  <c r="BE214"/>
  <c r="BE224"/>
  <c r="BE229"/>
  <c r="BE235"/>
  <c r="BE237"/>
  <c r="BE258"/>
  <c r="BE259"/>
  <c r="BE264"/>
  <c r="BE251"/>
  <c r="BE263"/>
  <c r="BE265"/>
  <c r="BE269"/>
  <c r="BE270"/>
  <c r="BE176"/>
  <c r="BE178"/>
  <c r="BE181"/>
  <c r="BE185"/>
  <c r="BE186"/>
  <c r="BE187"/>
  <c r="BE188"/>
  <c r="BE193"/>
  <c r="BE209"/>
  <c r="BE212"/>
  <c r="BE216"/>
  <c r="BE231"/>
  <c r="BE239"/>
  <c r="BE241"/>
  <c r="BE243"/>
  <c r="BE245"/>
  <c r="BE247"/>
  <c r="BE250"/>
  <c r="BE253"/>
  <c r="BE255"/>
  <c r="BE257"/>
  <c r="BE268"/>
  <c r="BE271"/>
  <c r="BE276"/>
  <c r="BK140"/>
  <c r="J140"/>
  <c r="J62"/>
  <c r="BK143"/>
  <c r="J143"/>
  <c r="J63"/>
  <c r="BK218"/>
  <c r="J218"/>
  <c r="J69"/>
  <c i="3" r="E48"/>
  <c r="J52"/>
  <c r="J54"/>
  <c r="F55"/>
  <c r="BE82"/>
  <c r="BE83"/>
  <c r="BE84"/>
  <c r="BE85"/>
  <c i="2" r="J34"/>
  <c i="1" r="AW55"/>
  <c i="3" r="J34"/>
  <c i="1" r="AW56"/>
  <c i="2" r="F36"/>
  <c i="1" r="BC55"/>
  <c i="3" r="F36"/>
  <c i="1" r="BC56"/>
  <c i="2" r="F35"/>
  <c i="1" r="BB55"/>
  <c i="2" r="F34"/>
  <c i="1" r="BA55"/>
  <c i="3" r="F34"/>
  <c i="1" r="BA56"/>
  <c i="3" r="F37"/>
  <c i="1" r="BD56"/>
  <c i="2" r="F37"/>
  <c i="1" r="BD55"/>
  <c i="3" r="F35"/>
  <c i="1" r="BB56"/>
  <c i="2" l="1" r="BK220"/>
  <c r="J220"/>
  <c r="J70"/>
  <c r="T96"/>
  <c r="P96"/>
  <c r="P95"/>
  <c i="1" r="AU55"/>
  <c i="2" r="R220"/>
  <c r="P220"/>
  <c r="T220"/>
  <c r="R96"/>
  <c r="R95"/>
  <c r="J221"/>
  <c r="J71"/>
  <c r="BK96"/>
  <c r="J96"/>
  <c r="J60"/>
  <c i="3" r="BK80"/>
  <c r="J80"/>
  <c r="J59"/>
  <c i="1" r="BB54"/>
  <c r="W31"/>
  <c i="3" r="F33"/>
  <c i="1" r="AZ56"/>
  <c r="AU54"/>
  <c r="BA54"/>
  <c r="W30"/>
  <c r="BD54"/>
  <c r="W33"/>
  <c i="2" r="F33"/>
  <c i="1" r="AZ55"/>
  <c r="BC54"/>
  <c r="W32"/>
  <c i="2" r="J33"/>
  <c i="1" r="AV55"/>
  <c r="AT55"/>
  <c i="3" r="J33"/>
  <c i="1" r="AV56"/>
  <c r="AT56"/>
  <c i="2" l="1" r="T95"/>
  <c r="BK95"/>
  <c r="J95"/>
  <c r="J59"/>
  <c i="1" r="AZ54"/>
  <c r="W29"/>
  <c r="AY54"/>
  <c r="AW54"/>
  <c r="AK30"/>
  <c i="3" r="J30"/>
  <c i="1" r="AG56"/>
  <c r="AN56"/>
  <c r="AX54"/>
  <c i="3" l="1" r="J39"/>
  <c i="1" r="AV54"/>
  <c r="AK29"/>
  <c i="2" r="J30"/>
  <c i="1" r="AG55"/>
  <c r="AN55"/>
  <c i="2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<sst xmlns="http://schemas.openxmlformats.org/spreadsheetml/2006/main">
  <si>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</si>
  <si>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</si>
  <si>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</si>
  <si>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</si>
  <si>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</si>
  <si>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{b665dc99-c4f6-4895-aa7a-8048640361d2}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</si>
  <si>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</si>
  <si>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</si>
  <si>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</si>
  <si>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</si>
  <si>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</si>
  <si>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</si>
  <si>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</si>
  <si>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</si>
  <si>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2021-21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</si>
  <si>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</si>
  <si>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</si>
  <si>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Hydroizolace zdi budovy Střední odborné školy Plasy</t>
  </si>
  <si>
    <t>KSO:</t>
  </si>
  <si>
    <t/>
  </si>
  <si>
    <t>CC-CZ:</t>
  </si>
  <si>
    <t>Místo:</t>
  </si>
  <si>
    <t>Školní 280, 331 01 Plasy</t>
  </si>
  <si>
    <t>Datum:</t>
  </si>
  <si>
    <t>8. 7. 2021</t>
  </si>
  <si>
    <t>Zadavatel:</t>
  </si>
  <si>
    <t>IČ:</t>
  </si>
  <si>
    <t>Gymnázium a střední odborná škola, Plasy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</si>
  <si>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</si>
  <si>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</si>
  <si>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</si>
  <si>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</si>
  <si>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</si>
  <si>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</si>
  <si>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</si>
  <si>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Jaroslav Suchý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</si>
  <si>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</si>
  <si>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</si>
  <si>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</si>
  <si>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</si>
  <si>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</si>
  <si>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</si>
  <si>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</si>
  <si>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</si>
  <si>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</si>
  <si>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</si>
  <si>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</si>
  <si>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</si>
  <si>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</si>
  <si>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</si>
  <si>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</si>
  <si>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</si>
  <si>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</si>
  <si>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</si>
  <si>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</si>
  <si>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</si>
  <si>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</si>
  <si>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</si>
  <si>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</si>
  <si>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</si>
  <si>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</si>
  <si>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</si>
  <si>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</si>
  <si>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</si>
  <si>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</si>
  <si>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</si>
  <si>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</si>
  <si>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</si>
  <si>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</si>
  <si>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</si>
  <si>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</si>
  <si>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</si>
  <si>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</si>
  <si>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</si>
  <si>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</si>
  <si>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</si>
  <si>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</si>
  <si>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</si>
  <si>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Soupis prací</t>
  </si>
  <si>
    <t>STA</t>
  </si>
  <si>
    <t>{be1e729c-b9d5-45e5-a426-5e2a7f5a3f43}</t>
  </si>
  <si>
    <t>2</t>
  </si>
  <si>
    <t>VON</t>
  </si>
  <si>
    <t>{ae95f8cb-5f78-4237-84ae-b85436f29a04}</t>
  </si>
  <si>
    <t>KRYCÍ LIST SOUPISU PRACÍ</t>
  </si>
  <si>
    <t>Objekt:</t>
  </si>
  <si>
    <t>1 - Soupis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</si>
  <si>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</si>
  <si>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</si>
  <si>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</si>
  <si>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</si>
  <si>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</si>
  <si>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</si>
  <si>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</si>
  <si>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</si>
  <si>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</si>
  <si>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</si>
  <si>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</si>
  <si>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</si>
  <si>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</si>
  <si>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</si>
  <si>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</si>
  <si>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</si>
  <si>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</si>
  <si>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</si>
  <si>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 xml:space="preserve">    782 - Dokončovací práce - obklady z kamene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</si>
  <si>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</si>
  <si>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</si>
  <si>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</si>
  <si>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</si>
  <si>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</si>
  <si>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</si>
  <si>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</si>
  <si>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</si>
  <si>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</si>
  <si>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</si>
  <si>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</si>
  <si>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</si>
  <si>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</si>
  <si>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</si>
  <si>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</si>
  <si>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</si>
  <si>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</si>
  <si>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</si>
  <si>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</si>
  <si>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</si>
  <si>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</si>
  <si>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m2</t>
  </si>
  <si>
    <t>CS ÚRS 2021 01</t>
  </si>
  <si>
    <t>4</t>
  </si>
  <si>
    <t>615261683</t>
  </si>
  <si>
    <t>VV</t>
  </si>
  <si>
    <t>"výměrra dle TZ" 426</t>
  </si>
  <si>
    <t>115101201</t>
  </si>
  <si>
    <t>Čerpání vody na dopravní výšku do 10 m s uvažovaným průměrným přítokem do 500 l/min</t>
  </si>
  <si>
    <t>hod</t>
  </si>
  <si>
    <t>-468530757</t>
  </si>
  <si>
    <t>"při očišťování, příp. srážkách" 4*8</t>
  </si>
  <si>
    <t>3</t>
  </si>
  <si>
    <t>121112003</t>
  </si>
  <si>
    <t>Sejmutí ornice ručně při souvislé ploše, tl. vrstvy do 200 mm</t>
  </si>
  <si>
    <t>1007978710</t>
  </si>
  <si>
    <t>160*0,40</t>
  </si>
  <si>
    <t>122251103</t>
  </si>
  <si>
    <t>Odkopávky a prokopávky nezapažené strojně v hornině třídy těžitelnosti I skupiny 3 přes 50 do 100 m3</t>
  </si>
  <si>
    <t>m3</t>
  </si>
  <si>
    <t>-43856748</t>
  </si>
  <si>
    <t>0,15*485</t>
  </si>
  <si>
    <t>5</t>
  </si>
  <si>
    <t>132212211</t>
  </si>
  <si>
    <t>Hloubení rýh šířky přes 800 do 2 000 mm ručně zapažených i nezapažených, s urovnáním dna do předepsaného profilu a spádu v hornině třídy těžitelnosti I skupiny 3 soudržných</t>
  </si>
  <si>
    <t>566866612</t>
  </si>
  <si>
    <t>"výkop 20% rozsahu" 0,20*1,6*1,8*60</t>
  </si>
  <si>
    <t>6</t>
  </si>
  <si>
    <t>132251253</t>
  </si>
  <si>
    <t>Hloubení nezapažených rýh šířky přes 800 do 2 000 mm strojně s urovnáním dna do předepsaného profilu a spádu v hornině třídy těžitelnosti I skupiny 3 přes 50 do 100 m3</t>
  </si>
  <si>
    <t>1129247586</t>
  </si>
  <si>
    <t>"výkop 80% rozsahu" 0,80*1,6*1,8*60</t>
  </si>
  <si>
    <t>"výkop kanalizace" (8+5)*0,8*1,0+32*0,8*1,4+23*0,8*1,6</t>
  </si>
  <si>
    <t>Součet</t>
  </si>
  <si>
    <t>7</t>
  </si>
  <si>
    <t>133251101</t>
  </si>
  <si>
    <t>Hloubení nezapažených šachet strojně v hornině třídy těžitelnosti I skupiny 3 do 20 m3</t>
  </si>
  <si>
    <t>1204529969</t>
  </si>
  <si>
    <t>"rš 400" 1*1*1,5</t>
  </si>
  <si>
    <t>"napojení na stáv. DK" 1,5*1,2*2,0</t>
  </si>
  <si>
    <t>8</t>
  </si>
  <si>
    <t>167151101</t>
  </si>
  <si>
    <t>Nakládání, skládání a překládání neulehlého výkopku nebo sypaniny strojně nakládání, množství do 100 m3, z horniny třídy těžitelnosti I, skupiny 1 až 3</t>
  </si>
  <si>
    <t>-797886877</t>
  </si>
  <si>
    <t>9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</si>
  <si>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</si>
  <si>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</si>
  <si>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-54858334</t>
  </si>
  <si>
    <t>"zásypy" 116,32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</si>
  <si>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</si>
  <si>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</si>
  <si>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</si>
  <si>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1154720194</t>
  </si>
  <si>
    <t>72,75+34,56+213,92+5,1-116,32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</si>
  <si>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</si>
  <si>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</si>
  <si>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</si>
  <si>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</si>
  <si>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1987052291</t>
  </si>
  <si>
    <t>210*1,8 'Přepočtené koeficientem množství</t>
  </si>
  <si>
    <t>12</t>
  </si>
  <si>
    <t>174151101</t>
  </si>
  <si>
    <t>Zásyp sypaninou z jakékoliv horniny strojně s uložením výkopku ve vrstvách se zhutněním jam, šachet, rýh nebo kolem objektů v těchto vykopávkách</t>
  </si>
  <si>
    <t>-520274420</t>
  </si>
  <si>
    <t>"obvod vrchní vrstva" (9,4+9,3+6,4+9,3+9,5+5,65*2)*1,5*0,4</t>
  </si>
  <si>
    <t>"obvod vhodná zemnina (jílovitá složka)" (9,4+9,3+6,4+9,3+9,5+5,65*2)*1,0*0,5</t>
  </si>
  <si>
    <t>"DK rýha" 75-2*12</t>
  </si>
  <si>
    <t>"DK šachty" 1,1+3,5</t>
  </si>
  <si>
    <t>13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</si>
  <si>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</si>
  <si>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</si>
  <si>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-1537744500</t>
  </si>
  <si>
    <t>75*0,8*0,2</t>
  </si>
  <si>
    <t>14</t>
  </si>
  <si>
    <t>M</t>
  </si>
  <si>
    <t>58331200</t>
  </si>
  <si>
    <t>štěrkopísek netříděný zásypový</t>
  </si>
  <si>
    <t>-1504326808</t>
  </si>
  <si>
    <t>12*2 'Přepočtené koeficientem množství</t>
  </si>
  <si>
    <t>181351004</t>
  </si>
  <si>
    <t>Rozprostření a urovnání ornice v rovině nebo ve svahu sklonu do 1:5 strojně při souvislé ploše do 100 m2, tl. vrstvy přes 200 do 250 mm</t>
  </si>
  <si>
    <t>-288111522</t>
  </si>
  <si>
    <t>"stržená ornice" 60/0,25</t>
  </si>
  <si>
    <t>16</t>
  </si>
  <si>
    <t>181411131</t>
  </si>
  <si>
    <t>Založení trávníku na půdě předem připravené plochy do 1000 m2 výsevem včetně utažení parkového v rovině nebo na svahu do 1:5</t>
  </si>
  <si>
    <t>1924928891</t>
  </si>
  <si>
    <t>17</t>
  </si>
  <si>
    <t>00572410</t>
  </si>
  <si>
    <t>osivo směs travní parková</t>
  </si>
  <si>
    <t>kg</t>
  </si>
  <si>
    <t>450937155</t>
  </si>
  <si>
    <t>240*0,03 'Přepočtené koeficientem množství</t>
  </si>
  <si>
    <t>18</t>
  </si>
  <si>
    <t>181951112</t>
  </si>
  <si>
    <t>Úprava pláně vyrovnáním výškových rozdílů strojně v hornině třídy těžitelnosti I, skupiny 1 až 3 se zhutněním</t>
  </si>
  <si>
    <t>874122729</t>
  </si>
  <si>
    <t>81,6+267,4+128,8</t>
  </si>
  <si>
    <t>Zakládání</t>
  </si>
  <si>
    <t>19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</si>
  <si>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</si>
  <si>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</si>
  <si>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m</t>
  </si>
  <si>
    <t>-2092058018</t>
  </si>
  <si>
    <t>"oddrenážování zpevněných ploch u objektu" 55</t>
  </si>
  <si>
    <t>Vodorovné konstrukce</t>
  </si>
  <si>
    <t>20</t>
  </si>
  <si>
    <t>451572111</t>
  </si>
  <si>
    <t>Lože pod potrubí, stoky a drobné objekty v otevřeném výkopu z kameniva drobného těženého 0 až 4 mm</t>
  </si>
  <si>
    <t>1374453063</t>
  </si>
  <si>
    <t>Komunikace pozemní</t>
  </si>
  <si>
    <t>564720012</t>
  </si>
  <si>
    <t>Podklad nebo kryt z kameniva hrubého drceného vel. 8-16 mm s rozprostřením a zhutněním, po zhutnění tl. 90 mm</t>
  </si>
  <si>
    <t>-1809401776</t>
  </si>
  <si>
    <t>22</t>
  </si>
  <si>
    <t>564760113</t>
  </si>
  <si>
    <t>Podklad nebo kryt z kameniva hrubého drceného vel. 16-32 mm s rozprostřením a zhutněním, po zhutnění tl. 220 mm</t>
  </si>
  <si>
    <t>117351773</t>
  </si>
  <si>
    <t>23</t>
  </si>
  <si>
    <t>564851115</t>
  </si>
  <si>
    <t>Podklad ze štěrkodrti ŠD s rozprostřením a zhutněním, po zhutnění tl. 190 mm</t>
  </si>
  <si>
    <t>1075752198</t>
  </si>
  <si>
    <t>267,4+128,8</t>
  </si>
  <si>
    <t>24</t>
  </si>
  <si>
    <t>564911511</t>
  </si>
  <si>
    <t>Podklad nebo podsyp z R-materiálu s rozprostřením a zhutněním, po zhutnění tl. 50 mm</t>
  </si>
  <si>
    <t>-1687170349</t>
  </si>
  <si>
    <t>P</t>
  </si>
  <si>
    <t>Poznámka k položce:_x000d_
lomová výsivka (vápencová) 0-4 - barva okrová</t>
  </si>
  <si>
    <t>25</t>
  </si>
  <si>
    <t>564942113</t>
  </si>
  <si>
    <t>Podklad z mechanicky zpevněného kameniva MZK (minerální beton) s rozprostřením a s hutněním, po zhutnění tl. 140 mm</t>
  </si>
  <si>
    <t>236595129</t>
  </si>
  <si>
    <t>26</t>
  </si>
  <si>
    <t>564962111</t>
  </si>
  <si>
    <t>Podklad z mechanicky zpevněného kameniva MZK (minerální beton) s rozprostřením a s hutněním, po zhutnění tl. 200 mm</t>
  </si>
  <si>
    <t>-876512536</t>
  </si>
  <si>
    <t>27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</si>
  <si>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</si>
  <si>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</si>
  <si>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75349529</t>
  </si>
  <si>
    <t>28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</si>
  <si>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</si>
  <si>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</si>
  <si>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-1086402178</t>
  </si>
  <si>
    <t>29</t>
  </si>
  <si>
    <t>58381007</t>
  </si>
  <si>
    <t>kostka dlažební žula drobná 8/10</t>
  </si>
  <si>
    <t>-1466258533</t>
  </si>
  <si>
    <t>Poznámka k položce:_x000d_
barva šedožlutá</t>
  </si>
  <si>
    <t>267,4*1,02 'Přepočtené koeficientem množství</t>
  </si>
  <si>
    <t>30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</si>
  <si>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</si>
  <si>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</si>
  <si>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944795516</t>
  </si>
  <si>
    <t>31</t>
  </si>
  <si>
    <t>-1969970516</t>
  </si>
  <si>
    <t>Poznámka k položce:_x000d_
barva šedá</t>
  </si>
  <si>
    <t>128,8*1,02 'Přepočtené koeficientem množství</t>
  </si>
  <si>
    <t>Úpravy povrchů, podlahy a osazování výplní</t>
  </si>
  <si>
    <t>32</t>
  </si>
  <si>
    <t>619325131</t>
  </si>
  <si>
    <t>Vytažení fabionů, hran a koutů při opravách vápenocementových omítek (s dodáním hmot) jakékoliv délky</t>
  </si>
  <si>
    <t>2078723688</t>
  </si>
  <si>
    <t>19+30</t>
  </si>
  <si>
    <t>33</t>
  </si>
  <si>
    <t>622135002</t>
  </si>
  <si>
    <t>Vyrovnání nerovností podkladu vnějších omítaných ploch maltou, tloušťky do 10 mm cementovou stěn</t>
  </si>
  <si>
    <t>-518553514</t>
  </si>
  <si>
    <t>1,70*(30+19)</t>
  </si>
  <si>
    <t>34</t>
  </si>
  <si>
    <t>622131121</t>
  </si>
  <si>
    <t>Podkladní a spojovací vrstva vnějších omítaných ploch penetrace nanášená ručně stěn</t>
  </si>
  <si>
    <t>-679254708</t>
  </si>
  <si>
    <t>Trubní vedení</t>
  </si>
  <si>
    <t>35</t>
  </si>
  <si>
    <t>721290111</t>
  </si>
  <si>
    <t>Zkouška těsnosti kanalizace v objektech vodou do DN 125</t>
  </si>
  <si>
    <t>-96396841</t>
  </si>
  <si>
    <t>36</t>
  </si>
  <si>
    <t>721141103</t>
  </si>
  <si>
    <t>Potrubí z litinových trub bezhrdlových odpadní DN 100</t>
  </si>
  <si>
    <t>-2115263754</t>
  </si>
  <si>
    <t>"dešťové" 2*2,0</t>
  </si>
  <si>
    <t>37</t>
  </si>
  <si>
    <t>837355121</t>
  </si>
  <si>
    <t>Výsek a montáž kameninové odbočné tvarovky na kameninovém potrubí DN 200</t>
  </si>
  <si>
    <t>kus</t>
  </si>
  <si>
    <t>-1624169959</t>
  </si>
  <si>
    <t>38</t>
  </si>
  <si>
    <t>877009R.01</t>
  </si>
  <si>
    <t>napojovací kus do kamenin. potr. (např. sys. awadock) DN200</t>
  </si>
  <si>
    <t>ks</t>
  </si>
  <si>
    <t>-1006160205</t>
  </si>
  <si>
    <t>39</t>
  </si>
  <si>
    <t>871275211</t>
  </si>
  <si>
    <t>Kanalizační potrubí z tvrdého PVC v otevřeném výkopu ve sklonu do 20 %, hladkého plnostěnného jednovrstvého, tuhost třídy SN 4 DN 125</t>
  </si>
  <si>
    <t>-8037672</t>
  </si>
  <si>
    <t>40</t>
  </si>
  <si>
    <t>871315221</t>
  </si>
  <si>
    <t>Kanalizační potrubí z tvrdého PVC v otevřeném výkopu ve sklonu do 20 %, hladkého plnostěnného jednovrstvého, tuhost třídy SN 8 DN 160</t>
  </si>
  <si>
    <t>1483181261</t>
  </si>
  <si>
    <t>41</t>
  </si>
  <si>
    <t>877315211</t>
  </si>
  <si>
    <t>Montáž tvarovek na kanalizačním potrubí z trub z plastu z tvrdého PVC nebo z polypropylenu v otevřeném výkopu jednoosých DN 160</t>
  </si>
  <si>
    <t>-1990570191</t>
  </si>
  <si>
    <t>42</t>
  </si>
  <si>
    <t>28611506</t>
  </si>
  <si>
    <t>redukce kanalizační PVC 160/125</t>
  </si>
  <si>
    <t>-1642405060</t>
  </si>
  <si>
    <t>43</t>
  </si>
  <si>
    <t>877315221</t>
  </si>
  <si>
    <t>Montáž tvarovek na kanalizačním potrubí z trub z plastu z tvrdého PVC nebo z polypropylenu v otevřeném výkopu dvouosých DN 160</t>
  </si>
  <si>
    <t>74126040</t>
  </si>
  <si>
    <t>44</t>
  </si>
  <si>
    <t>28611914</t>
  </si>
  <si>
    <t>odbočka kanalizační plastová s hrdlem KG 160/125/45°</t>
  </si>
  <si>
    <t>1454384592</t>
  </si>
  <si>
    <t>45</t>
  </si>
  <si>
    <t>879230191</t>
  </si>
  <si>
    <t>Příplatek k ceně kanalizačního potrubí za montáž v otevřeném výkopu ve sklonu přes 20 % DN od 40 do 550</t>
  </si>
  <si>
    <t>1507421772</t>
  </si>
  <si>
    <t>46</t>
  </si>
  <si>
    <t>877265271</t>
  </si>
  <si>
    <t>Montáž tvarovek na kanalizačním potrubí z trub z plastu z tvrdého PVC nebo z polypropylenu v otevřeném výkopu lapačů střešních splavenin DN 100</t>
  </si>
  <si>
    <t>-1171374099</t>
  </si>
  <si>
    <t>47</t>
  </si>
  <si>
    <t>28341110</t>
  </si>
  <si>
    <t>lapače střešních splavenin okapová vpusť s klapkou+inspekční poklop z PP</t>
  </si>
  <si>
    <t>313026415</t>
  </si>
  <si>
    <t>48</t>
  </si>
  <si>
    <t>877275211</t>
  </si>
  <si>
    <t>Montáž tvarovek na kanalizačním potrubí z trub z plastu z tvrdého PVC nebo z polypropylenu v otevřeném výkopu jednoosých DN 125</t>
  </si>
  <si>
    <t>803045332</t>
  </si>
  <si>
    <t>49</t>
  </si>
  <si>
    <t>28611356</t>
  </si>
  <si>
    <t>koleno kanalizační PVC KG 125x45°</t>
  </si>
  <si>
    <t>2101809818</t>
  </si>
  <si>
    <t>50</t>
  </si>
  <si>
    <t>28611358</t>
  </si>
  <si>
    <t>koleno kanalizace PVC KG 125x87°</t>
  </si>
  <si>
    <t>91557300</t>
  </si>
  <si>
    <t>51</t>
  </si>
  <si>
    <t>894811133</t>
  </si>
  <si>
    <t>Revizní šachta z tvrdého PVC v otevřeném výkopu typ přímý (DN šachty/DN trubního vedení) DN 400/160, odolnost vnějšímu tlaku 12,5 t, hloubka od 1360 do 1730 mm</t>
  </si>
  <si>
    <t>243330386</t>
  </si>
  <si>
    <t>52</t>
  </si>
  <si>
    <t>899722113</t>
  </si>
  <si>
    <t>Krytí potrubí z plastů výstražnou fólií z PVC šířky 34 cm</t>
  </si>
  <si>
    <t>-675394674</t>
  </si>
  <si>
    <t>53</t>
  </si>
  <si>
    <t>998276101</t>
  </si>
  <si>
    <t>Přesun hmot pro trubní vedení hloubené z trub z plastických hmot nebo sklolaminátových pro vodovody nebo kanalizace v otevřeném výkopu dopravní vzdálenost do 15 m</t>
  </si>
  <si>
    <t>-531048007</t>
  </si>
  <si>
    <t>Ostatní konstrukce a práce, bourání</t>
  </si>
  <si>
    <t>54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</si>
  <si>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</si>
  <si>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</si>
  <si>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-1856953478</t>
  </si>
  <si>
    <t>55</t>
  </si>
  <si>
    <t>967032974</t>
  </si>
  <si>
    <t>Odsekání plošných fasádních prvků předsazených před líc zdiva do 80 mm</t>
  </si>
  <si>
    <t>89053001</t>
  </si>
  <si>
    <t>"V2" 2*9,3*0,3</t>
  </si>
  <si>
    <t>56</t>
  </si>
  <si>
    <t>967042712</t>
  </si>
  <si>
    <t>Odsekání zdiva z kamene nebo betonu plošné, tl. do 100 mm</t>
  </si>
  <si>
    <t>971062562</t>
  </si>
  <si>
    <t>"úprava základů - sražení hrany" 0,15*(30+19)</t>
  </si>
  <si>
    <t>57</t>
  </si>
  <si>
    <t>985131111</t>
  </si>
  <si>
    <t>Očištění ploch stěn, rubu kleneb a podlah tlakovou vodou</t>
  </si>
  <si>
    <t>676338910</t>
  </si>
  <si>
    <t>1,6*(30+19)</t>
  </si>
  <si>
    <t>58</t>
  </si>
  <si>
    <t>985131311</t>
  </si>
  <si>
    <t>Očištění ploch stěn, rubu kleneb a podlah ruční dočištění ocelovými kartáči</t>
  </si>
  <si>
    <t>-901135589</t>
  </si>
  <si>
    <t>59</t>
  </si>
  <si>
    <t>985221101</t>
  </si>
  <si>
    <t>Doplnění zdiva ručně do aktivované malty cihlami</t>
  </si>
  <si>
    <t>920813157</t>
  </si>
  <si>
    <t>0,075*0,30*19</t>
  </si>
  <si>
    <t>60</t>
  </si>
  <si>
    <t>59623003</t>
  </si>
  <si>
    <t>cihla lícová plná český formát 290x140x65mm</t>
  </si>
  <si>
    <t>1808285185</t>
  </si>
  <si>
    <t>0,428*305 'Přepočtené koeficientem množství</t>
  </si>
  <si>
    <t>61</t>
  </si>
  <si>
    <t>985231111</t>
  </si>
  <si>
    <t>Spárování zdiva hloubky do 40 mm aktivovanou maltou délky spáry na 1 m2 upravované plochy do 6 m</t>
  </si>
  <si>
    <t>-1733801784</t>
  </si>
  <si>
    <t>0,3*19</t>
  </si>
  <si>
    <t>62</t>
  </si>
  <si>
    <t>985233111</t>
  </si>
  <si>
    <t>Úprava spár po spárování zdiva kamenného nebo cihelného délky spáry na 1 m2 upravované plochy do 6 m uhlazením</t>
  </si>
  <si>
    <t>1106371751</t>
  </si>
  <si>
    <t>997</t>
  </si>
  <si>
    <t>Přesun sutě</t>
  </si>
  <si>
    <t>63</t>
  </si>
  <si>
    <t>997013151</t>
  </si>
  <si>
    <t>Vnitrostaveništní doprava suti a vybouraných hmot vodorovně do 50 m svisle s omezením mechanizace pro budovy a haly výšky do 6 m</t>
  </si>
  <si>
    <t>-653241711</t>
  </si>
  <si>
    <t>64</t>
  </si>
  <si>
    <t>997013501</t>
  </si>
  <si>
    <t>Odvoz suti a vybouraných hmot na skládku nebo meziskládku se složením, na vzdálenost do 1 km</t>
  </si>
  <si>
    <t>-1722897862</t>
  </si>
  <si>
    <t>65</t>
  </si>
  <si>
    <t>997013509</t>
  </si>
  <si>
    <t>Odvoz suti a vybouraných hmot na skládku nebo meziskládku se složením, na vzdálenost Příplatek k ceně za každý další i započatý 1 km přes 1 km</t>
  </si>
  <si>
    <t>1153812141</t>
  </si>
  <si>
    <t>125,906*14 'Přepočtené koeficientem množství</t>
  </si>
  <si>
    <t>66</t>
  </si>
  <si>
    <t>997013861</t>
  </si>
  <si>
    <t>Poplatek za uložení stavebního odpadu na recyklační skládce (skládkovné) z prostého betonu zatříděného do Katalogu odpadů pod kódem 17 01 01</t>
  </si>
  <si>
    <t>-56541360</t>
  </si>
  <si>
    <t>126,106*0,15 'Přepočtené koeficientem množství</t>
  </si>
  <si>
    <t>67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</si>
  <si>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</si>
  <si>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</si>
  <si>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-458837754</t>
  </si>
  <si>
    <t>126,106*0,05 'Přepočtené koeficientem množství</t>
  </si>
  <si>
    <t>68</t>
  </si>
  <si>
    <t>997013875</t>
  </si>
  <si>
    <t>Poplatek za uložení stavebního odpadu na recyklační skládce (skládkovné) asfaltového bez obsahu dehtu zatříděného do Katalogu odpadů pod kódem 17 03 02</t>
  </si>
  <si>
    <t>1996283306</t>
  </si>
  <si>
    <t>126,106*0,8 'Přepočtené koeficientem množství</t>
  </si>
  <si>
    <t>998</t>
  </si>
  <si>
    <t>Přesun hmot</t>
  </si>
  <si>
    <t>69</t>
  </si>
  <si>
    <t>998223011</t>
  </si>
  <si>
    <t>Přesun hmot pro pozemní komunikace s krytem dlážděným dopravní vzdálenost do 200 m jakékoliv délky objektu</t>
  </si>
  <si>
    <t>1113838773</t>
  </si>
  <si>
    <t>PSV</t>
  </si>
  <si>
    <t>Práce a dodávky PSV</t>
  </si>
  <si>
    <t>711</t>
  </si>
  <si>
    <t>Izolace proti vodě, vlhkosti a plynům</t>
  </si>
  <si>
    <t>70</t>
  </si>
  <si>
    <t>711113125</t>
  </si>
  <si>
    <t>Izolace proti zemní vlhkosti natěradly a tmely za studena na ploše svislé S těsnicí hmotou dvousložkovou na bázi polymery modifikované živice</t>
  </si>
  <si>
    <t>-548709</t>
  </si>
  <si>
    <t>"2 vrstvy" 2*1,70*(19+30)</t>
  </si>
  <si>
    <t>71</t>
  </si>
  <si>
    <t>711161222</t>
  </si>
  <si>
    <t>Izolace proti zemní vlhkosti a beztlakové vodě nopovými fóliemi na ploše svislé S vrstva ochranná, odvětrávací a drenážní s nakašírovanou filtrační textilií výška nopku 8,0 mm, tl. fólie do 0,6 mm</t>
  </si>
  <si>
    <t>723109200</t>
  </si>
  <si>
    <t>1,8*(19+30)</t>
  </si>
  <si>
    <t>72</t>
  </si>
  <si>
    <t>711161384</t>
  </si>
  <si>
    <t>Izolace proti zemní vlhkosti a beztlakové vodě nopovými fóliemi ostatní ukončení izolace provětrávací lištou</t>
  </si>
  <si>
    <t>-2138037958</t>
  </si>
  <si>
    <t>73</t>
  </si>
  <si>
    <t>711191011</t>
  </si>
  <si>
    <t>Provedení nátěru adhezního můstku na ploše svislé S</t>
  </si>
  <si>
    <t>-1388150804</t>
  </si>
  <si>
    <t>74</t>
  </si>
  <si>
    <t>58581220</t>
  </si>
  <si>
    <t>adhezní můstek pod izolační a vyrovnávací lepící hmoty</t>
  </si>
  <si>
    <t>535834865</t>
  </si>
  <si>
    <t>88,2*0,18 'Přepočtené koeficientem množství</t>
  </si>
  <si>
    <t>75</t>
  </si>
  <si>
    <t>711193131</t>
  </si>
  <si>
    <t>Izolace proti zemní vlhkosti ostatní těsnicí hmotou dvousložkovou na bázi cementu na ploše svislé S</t>
  </si>
  <si>
    <t>461839916</t>
  </si>
  <si>
    <t>"sokl" 0,5*(19+30)</t>
  </si>
  <si>
    <t>76</t>
  </si>
  <si>
    <t>998711101</t>
  </si>
  <si>
    <t>Přesun hmot pro izolace proti vodě, vlhkosti a plynům stanovený z hmotnosti přesunovaného materiálu vodorovná dopravní vzdálenost do 50 m v objektech výšky do 6 m</t>
  </si>
  <si>
    <t>-547485447</t>
  </si>
  <si>
    <t>713</t>
  </si>
  <si>
    <t>Izolace tepelné</t>
  </si>
  <si>
    <t>77</t>
  </si>
  <si>
    <t>713131141</t>
  </si>
  <si>
    <t>Montáž tepelné izolace stěn rohožemi, pásy, deskami, dílci, bloky (izolační materiál ve specifikaci) lepením celoplošně</t>
  </si>
  <si>
    <t>-882151523</t>
  </si>
  <si>
    <t>1,8*(30+19)</t>
  </si>
  <si>
    <t>78</t>
  </si>
  <si>
    <t>28376380</t>
  </si>
  <si>
    <t>deska z polystyrénu XPS, hrana polodrážková a hladký povrch s vyšší odolností tl 60mm</t>
  </si>
  <si>
    <t>1928767023</t>
  </si>
  <si>
    <t>88,2*1,1 'Přepočtené koeficientem množství</t>
  </si>
  <si>
    <t>79</t>
  </si>
  <si>
    <t>998713101</t>
  </si>
  <si>
    <t>Přesun hmot pro izolace tepelné stanovený z hmotnosti přesunovaného materiálu vodorovná dopravní vzdálenost do 50 m v objektech výšky do 6 m</t>
  </si>
  <si>
    <t>-2027712003</t>
  </si>
  <si>
    <t>767</t>
  </si>
  <si>
    <t>Konstrukce zámečnické</t>
  </si>
  <si>
    <t>80</t>
  </si>
  <si>
    <t>767531111</t>
  </si>
  <si>
    <t>Montáž vstupních čistících zón z rohoží kovových nebo plastových</t>
  </si>
  <si>
    <t>-1906893226</t>
  </si>
  <si>
    <t>2*1,2*1,3</t>
  </si>
  <si>
    <t>81</t>
  </si>
  <si>
    <t>69752035</t>
  </si>
  <si>
    <t>rohož vstupní samonosná kovová - škrabák</t>
  </si>
  <si>
    <t>-1084257614</t>
  </si>
  <si>
    <t>Poznámka k položce:_x000d_
povrchová úprava - zinkování</t>
  </si>
  <si>
    <t>82</t>
  </si>
  <si>
    <t>998767101</t>
  </si>
  <si>
    <t>Přesun hmot pro zámečnické konstrukce stanovený z hmotnosti přesunovaného materiálu vodorovná dopravní vzdálenost do 50 m v objektech výšky do 6 m</t>
  </si>
  <si>
    <t>-1200520210</t>
  </si>
  <si>
    <t>782</t>
  </si>
  <si>
    <t>Dokončovací práce - obklady z kamene</t>
  </si>
  <si>
    <t>83</t>
  </si>
  <si>
    <t>963023611</t>
  </si>
  <si>
    <t>Vybourání schodišťových stupňů oblých, rovných nebo kosých ze zdi kamenné jednostranně</t>
  </si>
  <si>
    <t>1804148060</t>
  </si>
  <si>
    <t>Poznámka k položce:_x000d_
pro zpětné použití</t>
  </si>
  <si>
    <t>3*4,4+2*0,4+2*0,8</t>
  </si>
  <si>
    <t>84</t>
  </si>
  <si>
    <t>434191421</t>
  </si>
  <si>
    <t>Osazování schodišťových stupňů kamenných s vyspárováním styčných spár, s provizorním dřevěným zábradlím a dočasným zakrytím stupnic prkny na desku, stupňů broušených nebo leštěných</t>
  </si>
  <si>
    <t>295277828</t>
  </si>
  <si>
    <t>85</t>
  </si>
  <si>
    <t>58388022</t>
  </si>
  <si>
    <t>stupeň schodišťový žulový snímaný s drážkou 150x300x1000mm podkosená podstupnice-řezaný a tryskaný</t>
  </si>
  <si>
    <t>-1621594055</t>
  </si>
  <si>
    <t>"50% nových" 15,6*0,50</t>
  </si>
  <si>
    <t>86</t>
  </si>
  <si>
    <t>782232113</t>
  </si>
  <si>
    <t>Montáž obkladů podhledů z tvrdých kamenů kladených do lepidla z nejvýše dvou rozdílných druhů pravoúhlých desek ve skladbě se pravidelně opakujících tl. přes 30 do 50 mm</t>
  </si>
  <si>
    <t>1575649973</t>
  </si>
  <si>
    <t>0,45*3,1</t>
  </si>
  <si>
    <t>87</t>
  </si>
  <si>
    <t>782233811</t>
  </si>
  <si>
    <t>Demontáž obkladů podhledů z kamene k dalšímu použití z tvrdých kamenů kladených do malty</t>
  </si>
  <si>
    <t>726435699</t>
  </si>
  <si>
    <t>88</t>
  </si>
  <si>
    <t>782291111</t>
  </si>
  <si>
    <t>Příplatek k cenám obkladů podhledů z kamene za plochu do 10 m2 jednotlivě</t>
  </si>
  <si>
    <t>-632233378</t>
  </si>
  <si>
    <t>89</t>
  </si>
  <si>
    <t>782291131</t>
  </si>
  <si>
    <t>Příplatek k cenám obkladů podhledů z kamene za vyrovnání nerovného povrchu</t>
  </si>
  <si>
    <t>-1851446647</t>
  </si>
  <si>
    <t>90</t>
  </si>
  <si>
    <t>782532113</t>
  </si>
  <si>
    <t>Montáž obkladů ostění z tvrdých kamenů kladených do lepidla z nejvýše dvou rozdílných druhů pravoúhlých desek ve skladbě se pravidelně opakujících tl. přes 30 do 50 mm</t>
  </si>
  <si>
    <t>884787271</t>
  </si>
  <si>
    <t>2*0,45*2,6</t>
  </si>
  <si>
    <t>91</t>
  </si>
  <si>
    <t>782533811</t>
  </si>
  <si>
    <t>Demontáž obkladů ostění z kamene k dalšímu použití z tvrdých kamenů kladených do malty</t>
  </si>
  <si>
    <t>1252632179</t>
  </si>
  <si>
    <t>92</t>
  </si>
  <si>
    <t>782591131</t>
  </si>
  <si>
    <t>Příplatek k cenám obkladů ostění z kamene za vyrovnání nerovného povrchu</t>
  </si>
  <si>
    <t>-1271354814</t>
  </si>
  <si>
    <t>93</t>
  </si>
  <si>
    <t>782591141</t>
  </si>
  <si>
    <t>Příplatek k cenám obkladů ostění z kamene za použití kovových kotev k uchycení obkladu</t>
  </si>
  <si>
    <t>1685947858</t>
  </si>
  <si>
    <t>94</t>
  </si>
  <si>
    <t>782611113</t>
  </si>
  <si>
    <t>Montáž obkladů parapetů z měkkých kamenů kladených do malty z nejvýše dvou rozdílných druhů pravoúhlých desek ve skladbě se pravidelně opakujících tl. přes 30 do 50 mm</t>
  </si>
  <si>
    <t>1254463531</t>
  </si>
  <si>
    <t>95</t>
  </si>
  <si>
    <t>58382212</t>
  </si>
  <si>
    <t>deska obkladová leštěná mramor tl 30mm od 0,48m2</t>
  </si>
  <si>
    <t>-1649969009</t>
  </si>
  <si>
    <t>11,1*1,1 'Přepočtené koeficientem množství</t>
  </si>
  <si>
    <t>96</t>
  </si>
  <si>
    <t>782611811</t>
  </si>
  <si>
    <t>Demontáž obkladů parapetů z kamene do suti z měkkých kamenů kladených do malty</t>
  </si>
  <si>
    <t>1331542274</t>
  </si>
  <si>
    <t>97</t>
  </si>
  <si>
    <t>782691131</t>
  </si>
  <si>
    <t>Příplatek k cenám obkladů parapetů z kamene za vyrovnání nerovného povrchu</t>
  </si>
  <si>
    <t>-1469764216</t>
  </si>
  <si>
    <t>98</t>
  </si>
  <si>
    <t>782991111</t>
  </si>
  <si>
    <t>Obklady z kamene - ostatní práce penetrace podkladu</t>
  </si>
  <si>
    <t>-1152554852</t>
  </si>
  <si>
    <t>99</t>
  </si>
  <si>
    <t>782991411</t>
  </si>
  <si>
    <t>Obklady z kamene - ostatní práce čištění nových obkladů základní</t>
  </si>
  <si>
    <t>1896371317</t>
  </si>
  <si>
    <t>100</t>
  </si>
  <si>
    <t>782991422</t>
  </si>
  <si>
    <t>Obklady z kamene - ostatní práce impregnační nátěr včetně základního čištění dvouvrstvý</t>
  </si>
  <si>
    <t>1494047517</t>
  </si>
  <si>
    <t>101</t>
  </si>
  <si>
    <t>782991441</t>
  </si>
  <si>
    <t>Očištění vybouraných kamenných obkladů k dalšímu použití od malty</t>
  </si>
  <si>
    <t>1725763346</t>
  </si>
  <si>
    <t>1,40+2,34</t>
  </si>
  <si>
    <t>102</t>
  </si>
  <si>
    <t>998782101</t>
  </si>
  <si>
    <t>Přesun hmot pro obklady kamenné stanovený z hmotnosti přesunovaného materiálu vodorovná dopravní vzdálenost do 50 m v objektech výšky do 6 m</t>
  </si>
  <si>
    <t>-1137959530</t>
  </si>
  <si>
    <t>103</t>
  </si>
  <si>
    <t>HZS2322</t>
  </si>
  <si>
    <t>Hodinové zúčtovací sazby profesí PSV úpravy povrchů a podlahy obkladač odborný</t>
  </si>
  <si>
    <t>389809908</t>
  </si>
  <si>
    <t>"nespecifikované kamenické práce" 20</t>
  </si>
  <si>
    <t>783</t>
  </si>
  <si>
    <t>Dokončovací práce - nátěry</t>
  </si>
  <si>
    <t>104</t>
  </si>
  <si>
    <t>783801201</t>
  </si>
  <si>
    <t>Příprava podkladu omítek před provedením nátěru obroušení</t>
  </si>
  <si>
    <t>-737853624</t>
  </si>
  <si>
    <t>105</t>
  </si>
  <si>
    <t>783822213</t>
  </si>
  <si>
    <t>Vyrovnání omítek před provedením nátěru celoplošné, tloušťky do 3 mm, stěrkou modifikovanou cementovou</t>
  </si>
  <si>
    <t>-297994216</t>
  </si>
  <si>
    <t>106</t>
  </si>
  <si>
    <t>783826675</t>
  </si>
  <si>
    <t>Hydrofobizační nátěr omítek silikonový, transparentní, povrchů hrubých betonových povrchů nebo omítek hrubých, rýhovaných tenkovrstvých nebo škrábaných (břízolitových)</t>
  </si>
  <si>
    <t>-12467727</t>
  </si>
  <si>
    <t>2 - VON</t>
  </si>
  <si>
    <t>VRN - Vedlejší rozpočtové náklady</t>
  </si>
  <si>
    <t>VRN</t>
  </si>
  <si>
    <t>Vedlejší rozpočtové náklady</t>
  </si>
  <si>
    <t>010001000</t>
  </si>
  <si>
    <t>Průzkumné, geodetické a projektové práce</t>
  </si>
  <si>
    <t>sou</t>
  </si>
  <si>
    <t>1024</t>
  </si>
  <si>
    <t>-134262315</t>
  </si>
  <si>
    <t>030001000</t>
  </si>
  <si>
    <t>Zařízení staveniště</t>
  </si>
  <si>
    <t>1589422579</t>
  </si>
  <si>
    <t>040001000</t>
  </si>
  <si>
    <t>Inženýrská činnost</t>
  </si>
  <si>
    <t>-1270432639</t>
  </si>
  <si>
    <t>090001000</t>
  </si>
  <si>
    <t>Ostatní náklady</t>
  </si>
  <si>
    <t>-2038234562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</si>
</sst>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2021-21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Hydroizolace zdi budovy Střední odborné školy Plasy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Školní 280, 331 01 Plasy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8. 7. 2021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Gymnázium a střední odborná škola, Plasy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Ing. Jaroslav Suchý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'1 - Soupis prací'!J30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'1 - Soupis prací'!P95</f>
        <v>0</v>
      </c>
      <c r="AV55" s="119">
        <f>'1 - Soupis prací'!J33</f>
        <v>0</v>
      </c>
      <c r="AW55" s="119">
        <f>'1 - Soupis prací'!J34</f>
        <v>0</v>
      </c>
      <c r="AX55" s="119">
        <f>'1 - Soupis prací'!J35</f>
        <v>0</v>
      </c>
      <c r="AY55" s="119">
        <f>'1 - Soupis prací'!J36</f>
        <v>0</v>
      </c>
      <c r="AZ55" s="119">
        <f>'1 - Soupis prací'!F33</f>
        <v>0</v>
      </c>
      <c r="BA55" s="119">
        <f>'1 - Soupis prací'!F34</f>
        <v>0</v>
      </c>
      <c r="BB55" s="119">
        <f>'1 - Soupis prací'!F35</f>
        <v>0</v>
      </c>
      <c r="BC55" s="119">
        <f>'1 - Soupis prací'!F36</f>
        <v>0</v>
      </c>
      <c r="BD55" s="121">
        <f>'1 - Soupis prací'!F37</f>
        <v>0</v>
      </c>
      <c r="BE55" s="7"/>
      <c r="BT55" s="122" t="s">
        <v>77</v>
      </c>
      <c r="BV55" s="122" t="s">
        <v>74</v>
      </c>
      <c r="BW55" s="122" t="s">
        <v>80</v>
      </c>
      <c r="BX55" s="122" t="s">
        <v>5</v>
      </c>
      <c r="CL55" s="122" t="s">
        <v>19</v>
      </c>
      <c r="CM55" s="122" t="s">
        <v>81</v>
      </c>
    </row>
    <row r="56" s="7" customFormat="1" ht="16.5" customHeight="1">
      <c r="A56" s="110" t="s">
        <v>76</v>
      </c>
      <c r="B56" s="111"/>
      <c r="C56" s="112"/>
      <c r="D56" s="113" t="s">
        <v>81</v>
      </c>
      <c r="E56" s="113"/>
      <c r="F56" s="113"/>
      <c r="G56" s="113"/>
      <c r="H56" s="113"/>
      <c r="I56" s="114"/>
      <c r="J56" s="113" t="s">
        <v>82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'2 - VON'!J30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'2 - VON'!P80</f>
        <v>0</v>
      </c>
      <c r="AV56" s="124">
        <f>'2 - VON'!J33</f>
        <v>0</v>
      </c>
      <c r="AW56" s="124">
        <f>'2 - VON'!J34</f>
        <v>0</v>
      </c>
      <c r="AX56" s="124">
        <f>'2 - VON'!J35</f>
        <v>0</v>
      </c>
      <c r="AY56" s="124">
        <f>'2 - VON'!J36</f>
        <v>0</v>
      </c>
      <c r="AZ56" s="124">
        <f>'2 - VON'!F33</f>
        <v>0</v>
      </c>
      <c r="BA56" s="124">
        <f>'2 - VON'!F34</f>
        <v>0</v>
      </c>
      <c r="BB56" s="124">
        <f>'2 - VON'!F35</f>
        <v>0</v>
      </c>
      <c r="BC56" s="124">
        <f>'2 - VON'!F36</f>
        <v>0</v>
      </c>
      <c r="BD56" s="126">
        <f>'2 - VON'!F37</f>
        <v>0</v>
      </c>
      <c r="BE56" s="7"/>
      <c r="BT56" s="122" t="s">
        <v>77</v>
      </c>
      <c r="BV56" s="122" t="s">
        <v>74</v>
      </c>
      <c r="BW56" s="122" t="s">
        <v>83</v>
      </c>
      <c r="BX56" s="122" t="s">
        <v>5</v>
      </c>
      <c r="CL56" s="122" t="s">
        <v>19</v>
      </c>
      <c r="CM56" s="122" t="s">
        <v>81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1JVCTo7oEBkIJaTZE7yRlQ2P4IiCOOLZXxwEnhT23Q0baqu3FF90KYILrdXmK/GnS3MZLCLd8JemZmCjkg8ZIA==" hashValue="FZJSB5KP3/hhPp/BBc4XoqXEGU2UapcNwx5s60qP8QPL09WHbC9fLyLpZEgaHxq1r7EfL0lbedJqoR6rfu/OX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Soupis prací'!C2" display="/"/>
    <hyperlink ref="A56" location="'2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84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Hydroizolace zdi budovy Střední odborné školy Plasy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8. 7. 2021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ROUND(J95,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ROUND((SUM(BE95:BE282)),  2)</f>
        <v>0</v>
      </c>
      <c r="G33" s="37"/>
      <c r="H33" s="37"/>
      <c r="I33" s="147">
        <v>0.20999999999999999</v>
      </c>
      <c r="J33" s="146">
        <f>ROUND(((SUM(BE95:BE282))*I33),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ROUND((SUM(BF95:BF282)),  2)</f>
        <v>0</v>
      </c>
      <c r="G34" s="37"/>
      <c r="H34" s="37"/>
      <c r="I34" s="147">
        <v>0.14999999999999999</v>
      </c>
      <c r="J34" s="146">
        <f>ROUND(((SUM(BF95:BF282))*I34),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ROUND((SUM(BG95:BG282)),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ROUND((SUM(BH95:BH282)),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ROUND((SUM(BI95:BI282)),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87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Hydroizolace zdi budovy Střední odborné školy Plasy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1 - Soupis prací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8. 7. 2021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88</v>
      </c>
      <c r="D57" s="161"/>
      <c r="E57" s="161"/>
      <c r="F57" s="161"/>
      <c r="G57" s="161"/>
      <c r="H57" s="161"/>
      <c r="I57" s="161"/>
      <c r="J57" s="162" t="s">
        <v>89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J95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90</v>
      </c>
    </row>
    <row r="60" hidden="1" s="9" customFormat="1" ht="24.96" customHeight="1">
      <c r="A60" s="9"/>
      <c r="B60" s="164"/>
      <c r="C60" s="165"/>
      <c r="D60" s="166" t="s">
        <v>91</v>
      </c>
      <c r="E60" s="167"/>
      <c r="F60" s="167"/>
      <c r="G60" s="167"/>
      <c r="H60" s="167"/>
      <c r="I60" s="167"/>
      <c r="J60" s="168">
        <f>J96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92</v>
      </c>
      <c r="E61" s="173"/>
      <c r="F61" s="173"/>
      <c r="G61" s="173"/>
      <c r="H61" s="173"/>
      <c r="I61" s="173"/>
      <c r="J61" s="174">
        <f>J97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0"/>
      <c r="C62" s="171"/>
      <c r="D62" s="172" t="s">
        <v>93</v>
      </c>
      <c r="E62" s="173"/>
      <c r="F62" s="173"/>
      <c r="G62" s="173"/>
      <c r="H62" s="173"/>
      <c r="I62" s="173"/>
      <c r="J62" s="174">
        <f>J140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0"/>
      <c r="C63" s="171"/>
      <c r="D63" s="172" t="s">
        <v>94</v>
      </c>
      <c r="E63" s="173"/>
      <c r="F63" s="173"/>
      <c r="G63" s="173"/>
      <c r="H63" s="173"/>
      <c r="I63" s="173"/>
      <c r="J63" s="174">
        <f>J143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0"/>
      <c r="C64" s="171"/>
      <c r="D64" s="172" t="s">
        <v>95</v>
      </c>
      <c r="E64" s="173"/>
      <c r="F64" s="173"/>
      <c r="G64" s="173"/>
      <c r="H64" s="173"/>
      <c r="I64" s="173"/>
      <c r="J64" s="174">
        <f>J146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0"/>
      <c r="C65" s="171"/>
      <c r="D65" s="172" t="s">
        <v>96</v>
      </c>
      <c r="E65" s="173"/>
      <c r="F65" s="173"/>
      <c r="G65" s="173"/>
      <c r="H65" s="173"/>
      <c r="I65" s="173"/>
      <c r="J65" s="174">
        <f>J164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0"/>
      <c r="C66" s="171"/>
      <c r="D66" s="172" t="s">
        <v>97</v>
      </c>
      <c r="E66" s="173"/>
      <c r="F66" s="173"/>
      <c r="G66" s="173"/>
      <c r="H66" s="173"/>
      <c r="I66" s="173"/>
      <c r="J66" s="174">
        <f>J170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0"/>
      <c r="C67" s="171"/>
      <c r="D67" s="172" t="s">
        <v>98</v>
      </c>
      <c r="E67" s="173"/>
      <c r="F67" s="173"/>
      <c r="G67" s="173"/>
      <c r="H67" s="173"/>
      <c r="I67" s="173"/>
      <c r="J67" s="174">
        <f>J191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0"/>
      <c r="C68" s="171"/>
      <c r="D68" s="172" t="s">
        <v>99</v>
      </c>
      <c r="E68" s="173"/>
      <c r="F68" s="173"/>
      <c r="G68" s="173"/>
      <c r="H68" s="173"/>
      <c r="I68" s="173"/>
      <c r="J68" s="174">
        <f>J207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0"/>
      <c r="C69" s="171"/>
      <c r="D69" s="172" t="s">
        <v>100</v>
      </c>
      <c r="E69" s="173"/>
      <c r="F69" s="173"/>
      <c r="G69" s="173"/>
      <c r="H69" s="173"/>
      <c r="I69" s="173"/>
      <c r="J69" s="174">
        <f>J218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64"/>
      <c r="C70" s="165"/>
      <c r="D70" s="166" t="s">
        <v>101</v>
      </c>
      <c r="E70" s="167"/>
      <c r="F70" s="167"/>
      <c r="G70" s="167"/>
      <c r="H70" s="167"/>
      <c r="I70" s="167"/>
      <c r="J70" s="168">
        <f>J220</f>
        <v>0</v>
      </c>
      <c r="K70" s="165"/>
      <c r="L70" s="16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0" customFormat="1" ht="19.92" customHeight="1">
      <c r="A71" s="10"/>
      <c r="B71" s="170"/>
      <c r="C71" s="171"/>
      <c r="D71" s="172" t="s">
        <v>102</v>
      </c>
      <c r="E71" s="173"/>
      <c r="F71" s="173"/>
      <c r="G71" s="173"/>
      <c r="H71" s="173"/>
      <c r="I71" s="173"/>
      <c r="J71" s="174">
        <f>J221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0"/>
      <c r="C72" s="171"/>
      <c r="D72" s="172" t="s">
        <v>103</v>
      </c>
      <c r="E72" s="173"/>
      <c r="F72" s="173"/>
      <c r="G72" s="173"/>
      <c r="H72" s="173"/>
      <c r="I72" s="173"/>
      <c r="J72" s="174">
        <f>J234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0"/>
      <c r="C73" s="171"/>
      <c r="D73" s="172" t="s">
        <v>104</v>
      </c>
      <c r="E73" s="173"/>
      <c r="F73" s="173"/>
      <c r="G73" s="173"/>
      <c r="H73" s="173"/>
      <c r="I73" s="173"/>
      <c r="J73" s="174">
        <f>J240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0"/>
      <c r="C74" s="171"/>
      <c r="D74" s="172" t="s">
        <v>105</v>
      </c>
      <c r="E74" s="173"/>
      <c r="F74" s="173"/>
      <c r="G74" s="173"/>
      <c r="H74" s="173"/>
      <c r="I74" s="173"/>
      <c r="J74" s="174">
        <f>J246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0"/>
      <c r="C75" s="171"/>
      <c r="D75" s="172" t="s">
        <v>106</v>
      </c>
      <c r="E75" s="173"/>
      <c r="F75" s="173"/>
      <c r="G75" s="173"/>
      <c r="H75" s="173"/>
      <c r="I75" s="173"/>
      <c r="J75" s="174">
        <f>J278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2" customFormat="1" ht="21.84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6.96" customHeight="1">
      <c r="A77" s="37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107</v>
      </c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59" t="str">
        <f>E7</f>
        <v>Hydroizolace zdi budovy Střední odborné školy Plasy</v>
      </c>
      <c r="F85" s="31"/>
      <c r="G85" s="31"/>
      <c r="H85" s="31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68" t="str">
        <f>E9</f>
        <v>1 - Soupis prací</v>
      </c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Školní 280, 331 01 Plasy</v>
      </c>
      <c r="G89" s="39"/>
      <c r="H89" s="39"/>
      <c r="I89" s="31" t="s">
        <v>23</v>
      </c>
      <c r="J89" s="71" t="str">
        <f>IF(J12="","",J12)</f>
        <v>8. 7. 2021</v>
      </c>
      <c r="K89" s="39"/>
      <c r="L89" s="13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3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Gymnázium a střední odborná škola, Plasy</v>
      </c>
      <c r="G91" s="39"/>
      <c r="H91" s="39"/>
      <c r="I91" s="31" t="s">
        <v>31</v>
      </c>
      <c r="J91" s="35" t="str">
        <f>E21</f>
        <v xml:space="preserve"> </v>
      </c>
      <c r="K91" s="39"/>
      <c r="L91" s="13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Ing. Jaroslav Suchý</v>
      </c>
      <c r="K92" s="39"/>
      <c r="L92" s="13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3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11" customFormat="1" ht="29.28" customHeight="1">
      <c r="A94" s="176"/>
      <c r="B94" s="177"/>
      <c r="C94" s="178" t="s">
        <v>108</v>
      </c>
      <c r="D94" s="179" t="s">
        <v>57</v>
      </c>
      <c r="E94" s="179" t="s">
        <v>53</v>
      </c>
      <c r="F94" s="179" t="s">
        <v>54</v>
      </c>
      <c r="G94" s="179" t="s">
        <v>109</v>
      </c>
      <c r="H94" s="179" t="s">
        <v>110</v>
      </c>
      <c r="I94" s="179" t="s">
        <v>111</v>
      </c>
      <c r="J94" s="179" t="s">
        <v>89</v>
      </c>
      <c r="K94" s="180" t="s">
        <v>112</v>
      </c>
      <c r="L94" s="181"/>
      <c r="M94" s="91" t="s">
        <v>19</v>
      </c>
      <c r="N94" s="92" t="s">
        <v>42</v>
      </c>
      <c r="O94" s="92" t="s">
        <v>113</v>
      </c>
      <c r="P94" s="92" t="s">
        <v>114</v>
      </c>
      <c r="Q94" s="92" t="s">
        <v>115</v>
      </c>
      <c r="R94" s="92" t="s">
        <v>116</v>
      </c>
      <c r="S94" s="92" t="s">
        <v>117</v>
      </c>
      <c r="T94" s="93" t="s">
        <v>118</v>
      </c>
      <c r="U94" s="176"/>
      <c r="V94" s="176"/>
      <c r="W94" s="176"/>
      <c r="X94" s="176"/>
      <c r="Y94" s="176"/>
      <c r="Z94" s="176"/>
      <c r="AA94" s="176"/>
      <c r="AB94" s="176"/>
      <c r="AC94" s="176"/>
      <c r="AD94" s="176"/>
      <c r="AE94" s="176"/>
    </row>
    <row r="95" s="2" customFormat="1" ht="22.8" customHeight="1">
      <c r="A95" s="37"/>
      <c r="B95" s="38"/>
      <c r="C95" s="98" t="s">
        <v>119</v>
      </c>
      <c r="D95" s="39"/>
      <c r="E95" s="39"/>
      <c r="F95" s="39"/>
      <c r="G95" s="39"/>
      <c r="H95" s="39"/>
      <c r="I95" s="39"/>
      <c r="J95" s="182">
        <f>BK95</f>
        <v>0</v>
      </c>
      <c r="K95" s="39"/>
      <c r="L95" s="43"/>
      <c r="M95" s="94"/>
      <c r="N95" s="183"/>
      <c r="O95" s="95"/>
      <c r="P95" s="184">
        <f>P96+P220</f>
        <v>0</v>
      </c>
      <c r="Q95" s="95"/>
      <c r="R95" s="184">
        <f>R96+R220</f>
        <v>291.15050111999994</v>
      </c>
      <c r="S95" s="95"/>
      <c r="T95" s="185">
        <f>T96+T220</f>
        <v>125.906155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71</v>
      </c>
      <c r="AU95" s="16" t="s">
        <v>90</v>
      </c>
      <c r="BK95" s="186">
        <f>BK96+BK220</f>
        <v>0</v>
      </c>
    </row>
    <row r="96" s="12" customFormat="1" ht="25.92" customHeight="1">
      <c r="A96" s="12"/>
      <c r="B96" s="187"/>
      <c r="C96" s="188"/>
      <c r="D96" s="189" t="s">
        <v>71</v>
      </c>
      <c r="E96" s="190" t="s">
        <v>120</v>
      </c>
      <c r="F96" s="190" t="s">
        <v>121</v>
      </c>
      <c r="G96" s="188"/>
      <c r="H96" s="188"/>
      <c r="I96" s="191"/>
      <c r="J96" s="192">
        <f>BK96</f>
        <v>0</v>
      </c>
      <c r="K96" s="188"/>
      <c r="L96" s="193"/>
      <c r="M96" s="194"/>
      <c r="N96" s="195"/>
      <c r="O96" s="195"/>
      <c r="P96" s="196">
        <f>P97+P140+P143+P146+P164+P170+P191+P207+P218</f>
        <v>0</v>
      </c>
      <c r="Q96" s="195"/>
      <c r="R96" s="196">
        <f>R97+R140+R143+R146+R164+R170+R191+R207+R218</f>
        <v>286.19821551999996</v>
      </c>
      <c r="S96" s="195"/>
      <c r="T96" s="197">
        <f>T97+T140+T143+T146+T164+T170+T191+T207+T218</f>
        <v>118.91014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77</v>
      </c>
      <c r="AT96" s="199" t="s">
        <v>71</v>
      </c>
      <c r="AU96" s="199" t="s">
        <v>72</v>
      </c>
      <c r="AY96" s="198" t="s">
        <v>122</v>
      </c>
      <c r="BK96" s="200">
        <f>BK97+BK140+BK143+BK146+BK164+BK170+BK191+BK207+BK218</f>
        <v>0</v>
      </c>
    </row>
    <row r="97" s="12" customFormat="1" ht="22.8" customHeight="1">
      <c r="A97" s="12"/>
      <c r="B97" s="187"/>
      <c r="C97" s="188"/>
      <c r="D97" s="189" t="s">
        <v>71</v>
      </c>
      <c r="E97" s="201" t="s">
        <v>77</v>
      </c>
      <c r="F97" s="201" t="s">
        <v>123</v>
      </c>
      <c r="G97" s="188"/>
      <c r="H97" s="188"/>
      <c r="I97" s="191"/>
      <c r="J97" s="202">
        <f>BK97</f>
        <v>0</v>
      </c>
      <c r="K97" s="188"/>
      <c r="L97" s="193"/>
      <c r="M97" s="194"/>
      <c r="N97" s="195"/>
      <c r="O97" s="195"/>
      <c r="P97" s="196">
        <f>SUM(P98:P139)</f>
        <v>0</v>
      </c>
      <c r="Q97" s="195"/>
      <c r="R97" s="196">
        <f>SUM(R98:R139)</f>
        <v>24.00816</v>
      </c>
      <c r="S97" s="195"/>
      <c r="T97" s="197">
        <f>SUM(T98:T139)</f>
        <v>93.719999999999999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8" t="s">
        <v>77</v>
      </c>
      <c r="AT97" s="199" t="s">
        <v>71</v>
      </c>
      <c r="AU97" s="199" t="s">
        <v>77</v>
      </c>
      <c r="AY97" s="198" t="s">
        <v>122</v>
      </c>
      <c r="BK97" s="200">
        <f>SUM(BK98:BK139)</f>
        <v>0</v>
      </c>
    </row>
    <row r="98" s="2" customFormat="1" ht="33" customHeight="1">
      <c r="A98" s="37"/>
      <c r="B98" s="38"/>
      <c r="C98" s="203" t="s">
        <v>77</v>
      </c>
      <c r="D98" s="203" t="s">
        <v>124</v>
      </c>
      <c r="E98" s="204" t="s">
        <v>125</v>
      </c>
      <c r="F98" s="205" t="s">
        <v>126</v>
      </c>
      <c r="G98" s="206" t="s">
        <v>127</v>
      </c>
      <c r="H98" s="207">
        <v>426</v>
      </c>
      <c r="I98" s="208"/>
      <c r="J98" s="209">
        <f>ROUND(I98*H98,2)</f>
        <v>0</v>
      </c>
      <c r="K98" s="205" t="s">
        <v>128</v>
      </c>
      <c r="L98" s="43"/>
      <c r="M98" s="210" t="s">
        <v>19</v>
      </c>
      <c r="N98" s="211" t="s">
        <v>43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0.22</v>
      </c>
      <c r="T98" s="213">
        <f>S98*H98</f>
        <v>93.719999999999999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129</v>
      </c>
      <c r="AT98" s="214" t="s">
        <v>124</v>
      </c>
      <c r="AU98" s="214" t="s">
        <v>81</v>
      </c>
      <c r="AY98" s="16" t="s">
        <v>122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77</v>
      </c>
      <c r="BK98" s="215">
        <f>ROUND(I98*H98,2)</f>
        <v>0</v>
      </c>
      <c r="BL98" s="16" t="s">
        <v>129</v>
      </c>
      <c r="BM98" s="214" t="s">
        <v>130</v>
      </c>
    </row>
    <row r="99" s="13" customFormat="1">
      <c r="A99" s="13"/>
      <c r="B99" s="216"/>
      <c r="C99" s="217"/>
      <c r="D99" s="218" t="s">
        <v>131</v>
      </c>
      <c r="E99" s="219" t="s">
        <v>19</v>
      </c>
      <c r="F99" s="220" t="s">
        <v>132</v>
      </c>
      <c r="G99" s="217"/>
      <c r="H99" s="221">
        <v>426</v>
      </c>
      <c r="I99" s="222"/>
      <c r="J99" s="217"/>
      <c r="K99" s="217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131</v>
      </c>
      <c r="AU99" s="227" t="s">
        <v>81</v>
      </c>
      <c r="AV99" s="13" t="s">
        <v>81</v>
      </c>
      <c r="AW99" s="13" t="s">
        <v>33</v>
      </c>
      <c r="AX99" s="13" t="s">
        <v>77</v>
      </c>
      <c r="AY99" s="227" t="s">
        <v>122</v>
      </c>
    </row>
    <row r="100" s="2" customFormat="1" ht="16.5" customHeight="1">
      <c r="A100" s="37"/>
      <c r="B100" s="38"/>
      <c r="C100" s="203" t="s">
        <v>81</v>
      </c>
      <c r="D100" s="203" t="s">
        <v>124</v>
      </c>
      <c r="E100" s="204" t="s">
        <v>133</v>
      </c>
      <c r="F100" s="205" t="s">
        <v>134</v>
      </c>
      <c r="G100" s="206" t="s">
        <v>135</v>
      </c>
      <c r="H100" s="207">
        <v>32</v>
      </c>
      <c r="I100" s="208"/>
      <c r="J100" s="209">
        <f>ROUND(I100*H100,2)</f>
        <v>0</v>
      </c>
      <c r="K100" s="205" t="s">
        <v>128</v>
      </c>
      <c r="L100" s="43"/>
      <c r="M100" s="210" t="s">
        <v>19</v>
      </c>
      <c r="N100" s="211" t="s">
        <v>43</v>
      </c>
      <c r="O100" s="83"/>
      <c r="P100" s="212">
        <f>O100*H100</f>
        <v>0</v>
      </c>
      <c r="Q100" s="212">
        <v>3.0000000000000001E-05</v>
      </c>
      <c r="R100" s="212">
        <f>Q100*H100</f>
        <v>0.00096000000000000002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129</v>
      </c>
      <c r="AT100" s="214" t="s">
        <v>124</v>
      </c>
      <c r="AU100" s="214" t="s">
        <v>81</v>
      </c>
      <c r="AY100" s="16" t="s">
        <v>122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77</v>
      </c>
      <c r="BK100" s="215">
        <f>ROUND(I100*H100,2)</f>
        <v>0</v>
      </c>
      <c r="BL100" s="16" t="s">
        <v>129</v>
      </c>
      <c r="BM100" s="214" t="s">
        <v>136</v>
      </c>
    </row>
    <row r="101" s="13" customFormat="1">
      <c r="A101" s="13"/>
      <c r="B101" s="216"/>
      <c r="C101" s="217"/>
      <c r="D101" s="218" t="s">
        <v>131</v>
      </c>
      <c r="E101" s="219" t="s">
        <v>19</v>
      </c>
      <c r="F101" s="220" t="s">
        <v>137</v>
      </c>
      <c r="G101" s="217"/>
      <c r="H101" s="221">
        <v>32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7" t="s">
        <v>131</v>
      </c>
      <c r="AU101" s="227" t="s">
        <v>81</v>
      </c>
      <c r="AV101" s="13" t="s">
        <v>81</v>
      </c>
      <c r="AW101" s="13" t="s">
        <v>33</v>
      </c>
      <c r="AX101" s="13" t="s">
        <v>77</v>
      </c>
      <c r="AY101" s="227" t="s">
        <v>122</v>
      </c>
    </row>
    <row r="102" s="2" customFormat="1" ht="16.5" customHeight="1">
      <c r="A102" s="37"/>
      <c r="B102" s="38"/>
      <c r="C102" s="203" t="s">
        <v>138</v>
      </c>
      <c r="D102" s="203" t="s">
        <v>124</v>
      </c>
      <c r="E102" s="204" t="s">
        <v>139</v>
      </c>
      <c r="F102" s="205" t="s">
        <v>140</v>
      </c>
      <c r="G102" s="206" t="s">
        <v>127</v>
      </c>
      <c r="H102" s="207">
        <v>64</v>
      </c>
      <c r="I102" s="208"/>
      <c r="J102" s="209">
        <f>ROUND(I102*H102,2)</f>
        <v>0</v>
      </c>
      <c r="K102" s="205" t="s">
        <v>128</v>
      </c>
      <c r="L102" s="43"/>
      <c r="M102" s="210" t="s">
        <v>19</v>
      </c>
      <c r="N102" s="211" t="s">
        <v>43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129</v>
      </c>
      <c r="AT102" s="214" t="s">
        <v>124</v>
      </c>
      <c r="AU102" s="214" t="s">
        <v>81</v>
      </c>
      <c r="AY102" s="16" t="s">
        <v>122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77</v>
      </c>
      <c r="BK102" s="215">
        <f>ROUND(I102*H102,2)</f>
        <v>0</v>
      </c>
      <c r="BL102" s="16" t="s">
        <v>129</v>
      </c>
      <c r="BM102" s="214" t="s">
        <v>141</v>
      </c>
    </row>
    <row r="103" s="13" customFormat="1">
      <c r="A103" s="13"/>
      <c r="B103" s="216"/>
      <c r="C103" s="217"/>
      <c r="D103" s="218" t="s">
        <v>131</v>
      </c>
      <c r="E103" s="219" t="s">
        <v>19</v>
      </c>
      <c r="F103" s="220" t="s">
        <v>142</v>
      </c>
      <c r="G103" s="217"/>
      <c r="H103" s="221">
        <v>64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7" t="s">
        <v>131</v>
      </c>
      <c r="AU103" s="227" t="s">
        <v>81</v>
      </c>
      <c r="AV103" s="13" t="s">
        <v>81</v>
      </c>
      <c r="AW103" s="13" t="s">
        <v>33</v>
      </c>
      <c r="AX103" s="13" t="s">
        <v>77</v>
      </c>
      <c r="AY103" s="227" t="s">
        <v>122</v>
      </c>
    </row>
    <row r="104" s="2" customFormat="1" ht="21.75" customHeight="1">
      <c r="A104" s="37"/>
      <c r="B104" s="38"/>
      <c r="C104" s="203" t="s">
        <v>129</v>
      </c>
      <c r="D104" s="203" t="s">
        <v>124</v>
      </c>
      <c r="E104" s="204" t="s">
        <v>143</v>
      </c>
      <c r="F104" s="205" t="s">
        <v>144</v>
      </c>
      <c r="G104" s="206" t="s">
        <v>145</v>
      </c>
      <c r="H104" s="207">
        <v>72.75</v>
      </c>
      <c r="I104" s="208"/>
      <c r="J104" s="209">
        <f>ROUND(I104*H104,2)</f>
        <v>0</v>
      </c>
      <c r="K104" s="205" t="s">
        <v>128</v>
      </c>
      <c r="L104" s="43"/>
      <c r="M104" s="210" t="s">
        <v>19</v>
      </c>
      <c r="N104" s="211" t="s">
        <v>43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129</v>
      </c>
      <c r="AT104" s="214" t="s">
        <v>124</v>
      </c>
      <c r="AU104" s="214" t="s">
        <v>81</v>
      </c>
      <c r="AY104" s="16" t="s">
        <v>122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77</v>
      </c>
      <c r="BK104" s="215">
        <f>ROUND(I104*H104,2)</f>
        <v>0</v>
      </c>
      <c r="BL104" s="16" t="s">
        <v>129</v>
      </c>
      <c r="BM104" s="214" t="s">
        <v>146</v>
      </c>
    </row>
    <row r="105" s="13" customFormat="1">
      <c r="A105" s="13"/>
      <c r="B105" s="216"/>
      <c r="C105" s="217"/>
      <c r="D105" s="218" t="s">
        <v>131</v>
      </c>
      <c r="E105" s="219" t="s">
        <v>19</v>
      </c>
      <c r="F105" s="220" t="s">
        <v>147</v>
      </c>
      <c r="G105" s="217"/>
      <c r="H105" s="221">
        <v>72.75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7" t="s">
        <v>131</v>
      </c>
      <c r="AU105" s="227" t="s">
        <v>81</v>
      </c>
      <c r="AV105" s="13" t="s">
        <v>81</v>
      </c>
      <c r="AW105" s="13" t="s">
        <v>33</v>
      </c>
      <c r="AX105" s="13" t="s">
        <v>77</v>
      </c>
      <c r="AY105" s="227" t="s">
        <v>122</v>
      </c>
    </row>
    <row r="106" s="2" customFormat="1">
      <c r="A106" s="37"/>
      <c r="B106" s="38"/>
      <c r="C106" s="203" t="s">
        <v>148</v>
      </c>
      <c r="D106" s="203" t="s">
        <v>124</v>
      </c>
      <c r="E106" s="204" t="s">
        <v>149</v>
      </c>
      <c r="F106" s="205" t="s">
        <v>150</v>
      </c>
      <c r="G106" s="206" t="s">
        <v>145</v>
      </c>
      <c r="H106" s="207">
        <v>34.560000000000002</v>
      </c>
      <c r="I106" s="208"/>
      <c r="J106" s="209">
        <f>ROUND(I106*H106,2)</f>
        <v>0</v>
      </c>
      <c r="K106" s="205" t="s">
        <v>128</v>
      </c>
      <c r="L106" s="43"/>
      <c r="M106" s="210" t="s">
        <v>19</v>
      </c>
      <c r="N106" s="211" t="s">
        <v>43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129</v>
      </c>
      <c r="AT106" s="214" t="s">
        <v>124</v>
      </c>
      <c r="AU106" s="214" t="s">
        <v>81</v>
      </c>
      <c r="AY106" s="16" t="s">
        <v>122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77</v>
      </c>
      <c r="BK106" s="215">
        <f>ROUND(I106*H106,2)</f>
        <v>0</v>
      </c>
      <c r="BL106" s="16" t="s">
        <v>129</v>
      </c>
      <c r="BM106" s="214" t="s">
        <v>151</v>
      </c>
    </row>
    <row r="107" s="13" customFormat="1">
      <c r="A107" s="13"/>
      <c r="B107" s="216"/>
      <c r="C107" s="217"/>
      <c r="D107" s="218" t="s">
        <v>131</v>
      </c>
      <c r="E107" s="219" t="s">
        <v>19</v>
      </c>
      <c r="F107" s="220" t="s">
        <v>152</v>
      </c>
      <c r="G107" s="217"/>
      <c r="H107" s="221">
        <v>34.560000000000002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7" t="s">
        <v>131</v>
      </c>
      <c r="AU107" s="227" t="s">
        <v>81</v>
      </c>
      <c r="AV107" s="13" t="s">
        <v>81</v>
      </c>
      <c r="AW107" s="13" t="s">
        <v>33</v>
      </c>
      <c r="AX107" s="13" t="s">
        <v>77</v>
      </c>
      <c r="AY107" s="227" t="s">
        <v>122</v>
      </c>
    </row>
    <row r="108" s="2" customFormat="1">
      <c r="A108" s="37"/>
      <c r="B108" s="38"/>
      <c r="C108" s="203" t="s">
        <v>153</v>
      </c>
      <c r="D108" s="203" t="s">
        <v>124</v>
      </c>
      <c r="E108" s="204" t="s">
        <v>154</v>
      </c>
      <c r="F108" s="205" t="s">
        <v>155</v>
      </c>
      <c r="G108" s="206" t="s">
        <v>145</v>
      </c>
      <c r="H108" s="207">
        <v>213.91999999999999</v>
      </c>
      <c r="I108" s="208"/>
      <c r="J108" s="209">
        <f>ROUND(I108*H108,2)</f>
        <v>0</v>
      </c>
      <c r="K108" s="205" t="s">
        <v>128</v>
      </c>
      <c r="L108" s="43"/>
      <c r="M108" s="210" t="s">
        <v>19</v>
      </c>
      <c r="N108" s="211" t="s">
        <v>43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129</v>
      </c>
      <c r="AT108" s="214" t="s">
        <v>124</v>
      </c>
      <c r="AU108" s="214" t="s">
        <v>81</v>
      </c>
      <c r="AY108" s="16" t="s">
        <v>122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77</v>
      </c>
      <c r="BK108" s="215">
        <f>ROUND(I108*H108,2)</f>
        <v>0</v>
      </c>
      <c r="BL108" s="16" t="s">
        <v>129</v>
      </c>
      <c r="BM108" s="214" t="s">
        <v>156</v>
      </c>
    </row>
    <row r="109" s="13" customFormat="1">
      <c r="A109" s="13"/>
      <c r="B109" s="216"/>
      <c r="C109" s="217"/>
      <c r="D109" s="218" t="s">
        <v>131</v>
      </c>
      <c r="E109" s="219" t="s">
        <v>19</v>
      </c>
      <c r="F109" s="220" t="s">
        <v>157</v>
      </c>
      <c r="G109" s="217"/>
      <c r="H109" s="221">
        <v>138.24000000000001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131</v>
      </c>
      <c r="AU109" s="227" t="s">
        <v>81</v>
      </c>
      <c r="AV109" s="13" t="s">
        <v>81</v>
      </c>
      <c r="AW109" s="13" t="s">
        <v>33</v>
      </c>
      <c r="AX109" s="13" t="s">
        <v>72</v>
      </c>
      <c r="AY109" s="227" t="s">
        <v>122</v>
      </c>
    </row>
    <row r="110" s="13" customFormat="1">
      <c r="A110" s="13"/>
      <c r="B110" s="216"/>
      <c r="C110" s="217"/>
      <c r="D110" s="218" t="s">
        <v>131</v>
      </c>
      <c r="E110" s="219" t="s">
        <v>19</v>
      </c>
      <c r="F110" s="220" t="s">
        <v>158</v>
      </c>
      <c r="G110" s="217"/>
      <c r="H110" s="221">
        <v>75.680000000000007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7" t="s">
        <v>131</v>
      </c>
      <c r="AU110" s="227" t="s">
        <v>81</v>
      </c>
      <c r="AV110" s="13" t="s">
        <v>81</v>
      </c>
      <c r="AW110" s="13" t="s">
        <v>33</v>
      </c>
      <c r="AX110" s="13" t="s">
        <v>72</v>
      </c>
      <c r="AY110" s="227" t="s">
        <v>122</v>
      </c>
    </row>
    <row r="111" s="14" customFormat="1">
      <c r="A111" s="14"/>
      <c r="B111" s="228"/>
      <c r="C111" s="229"/>
      <c r="D111" s="218" t="s">
        <v>131</v>
      </c>
      <c r="E111" s="230" t="s">
        <v>19</v>
      </c>
      <c r="F111" s="231" t="s">
        <v>159</v>
      </c>
      <c r="G111" s="229"/>
      <c r="H111" s="232">
        <v>213.92000000000002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8" t="s">
        <v>131</v>
      </c>
      <c r="AU111" s="238" t="s">
        <v>81</v>
      </c>
      <c r="AV111" s="14" t="s">
        <v>129</v>
      </c>
      <c r="AW111" s="14" t="s">
        <v>33</v>
      </c>
      <c r="AX111" s="14" t="s">
        <v>77</v>
      </c>
      <c r="AY111" s="238" t="s">
        <v>122</v>
      </c>
    </row>
    <row r="112" s="2" customFormat="1" ht="16.5" customHeight="1">
      <c r="A112" s="37"/>
      <c r="B112" s="38"/>
      <c r="C112" s="203" t="s">
        <v>160</v>
      </c>
      <c r="D112" s="203" t="s">
        <v>124</v>
      </c>
      <c r="E112" s="204" t="s">
        <v>161</v>
      </c>
      <c r="F112" s="205" t="s">
        <v>162</v>
      </c>
      <c r="G112" s="206" t="s">
        <v>145</v>
      </c>
      <c r="H112" s="207">
        <v>5.0999999999999996</v>
      </c>
      <c r="I112" s="208"/>
      <c r="J112" s="209">
        <f>ROUND(I112*H112,2)</f>
        <v>0</v>
      </c>
      <c r="K112" s="205" t="s">
        <v>128</v>
      </c>
      <c r="L112" s="43"/>
      <c r="M112" s="210" t="s">
        <v>19</v>
      </c>
      <c r="N112" s="211" t="s">
        <v>43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129</v>
      </c>
      <c r="AT112" s="214" t="s">
        <v>124</v>
      </c>
      <c r="AU112" s="214" t="s">
        <v>81</v>
      </c>
      <c r="AY112" s="16" t="s">
        <v>122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77</v>
      </c>
      <c r="BK112" s="215">
        <f>ROUND(I112*H112,2)</f>
        <v>0</v>
      </c>
      <c r="BL112" s="16" t="s">
        <v>129</v>
      </c>
      <c r="BM112" s="214" t="s">
        <v>163</v>
      </c>
    </row>
    <row r="113" s="13" customFormat="1">
      <c r="A113" s="13"/>
      <c r="B113" s="216"/>
      <c r="C113" s="217"/>
      <c r="D113" s="218" t="s">
        <v>131</v>
      </c>
      <c r="E113" s="219" t="s">
        <v>19</v>
      </c>
      <c r="F113" s="220" t="s">
        <v>164</v>
      </c>
      <c r="G113" s="217"/>
      <c r="H113" s="221">
        <v>1.5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131</v>
      </c>
      <c r="AU113" s="227" t="s">
        <v>81</v>
      </c>
      <c r="AV113" s="13" t="s">
        <v>81</v>
      </c>
      <c r="AW113" s="13" t="s">
        <v>33</v>
      </c>
      <c r="AX113" s="13" t="s">
        <v>72</v>
      </c>
      <c r="AY113" s="227" t="s">
        <v>122</v>
      </c>
    </row>
    <row r="114" s="13" customFormat="1">
      <c r="A114" s="13"/>
      <c r="B114" s="216"/>
      <c r="C114" s="217"/>
      <c r="D114" s="218" t="s">
        <v>131</v>
      </c>
      <c r="E114" s="219" t="s">
        <v>19</v>
      </c>
      <c r="F114" s="220" t="s">
        <v>165</v>
      </c>
      <c r="G114" s="217"/>
      <c r="H114" s="221">
        <v>3.6000000000000001</v>
      </c>
      <c r="I114" s="222"/>
      <c r="J114" s="217"/>
      <c r="K114" s="217"/>
      <c r="L114" s="223"/>
      <c r="M114" s="224"/>
      <c r="N114" s="225"/>
      <c r="O114" s="225"/>
      <c r="P114" s="225"/>
      <c r="Q114" s="225"/>
      <c r="R114" s="225"/>
      <c r="S114" s="225"/>
      <c r="T114" s="22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7" t="s">
        <v>131</v>
      </c>
      <c r="AU114" s="227" t="s">
        <v>81</v>
      </c>
      <c r="AV114" s="13" t="s">
        <v>81</v>
      </c>
      <c r="AW114" s="13" t="s">
        <v>33</v>
      </c>
      <c r="AX114" s="13" t="s">
        <v>72</v>
      </c>
      <c r="AY114" s="227" t="s">
        <v>122</v>
      </c>
    </row>
    <row r="115" s="14" customFormat="1">
      <c r="A115" s="14"/>
      <c r="B115" s="228"/>
      <c r="C115" s="229"/>
      <c r="D115" s="218" t="s">
        <v>131</v>
      </c>
      <c r="E115" s="230" t="s">
        <v>19</v>
      </c>
      <c r="F115" s="231" t="s">
        <v>159</v>
      </c>
      <c r="G115" s="229"/>
      <c r="H115" s="232">
        <v>5.0999999999999996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8" t="s">
        <v>131</v>
      </c>
      <c r="AU115" s="238" t="s">
        <v>81</v>
      </c>
      <c r="AV115" s="14" t="s">
        <v>129</v>
      </c>
      <c r="AW115" s="14" t="s">
        <v>33</v>
      </c>
      <c r="AX115" s="14" t="s">
        <v>77</v>
      </c>
      <c r="AY115" s="238" t="s">
        <v>122</v>
      </c>
    </row>
    <row r="116" s="2" customFormat="1">
      <c r="A116" s="37"/>
      <c r="B116" s="38"/>
      <c r="C116" s="203" t="s">
        <v>166</v>
      </c>
      <c r="D116" s="203" t="s">
        <v>124</v>
      </c>
      <c r="E116" s="204" t="s">
        <v>167</v>
      </c>
      <c r="F116" s="205" t="s">
        <v>168</v>
      </c>
      <c r="G116" s="206" t="s">
        <v>145</v>
      </c>
      <c r="H116" s="207">
        <v>116.31999999999999</v>
      </c>
      <c r="I116" s="208"/>
      <c r="J116" s="209">
        <f>ROUND(I116*H116,2)</f>
        <v>0</v>
      </c>
      <c r="K116" s="205" t="s">
        <v>128</v>
      </c>
      <c r="L116" s="43"/>
      <c r="M116" s="210" t="s">
        <v>19</v>
      </c>
      <c r="N116" s="211" t="s">
        <v>43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129</v>
      </c>
      <c r="AT116" s="214" t="s">
        <v>124</v>
      </c>
      <c r="AU116" s="214" t="s">
        <v>81</v>
      </c>
      <c r="AY116" s="16" t="s">
        <v>122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77</v>
      </c>
      <c r="BK116" s="215">
        <f>ROUND(I116*H116,2)</f>
        <v>0</v>
      </c>
      <c r="BL116" s="16" t="s">
        <v>129</v>
      </c>
      <c r="BM116" s="214" t="s">
        <v>169</v>
      </c>
    </row>
    <row r="117" s="2" customFormat="1">
      <c r="A117" s="37"/>
      <c r="B117" s="38"/>
      <c r="C117" s="203" t="s">
        <v>170</v>
      </c>
      <c r="D117" s="203" t="s">
        <v>124</v>
      </c>
      <c r="E117" s="204" t="s">
        <v>171</v>
      </c>
      <c r="F117" s="205" t="s">
        <v>172</v>
      </c>
      <c r="G117" s="206" t="s">
        <v>145</v>
      </c>
      <c r="H117" s="207">
        <v>116.31999999999999</v>
      </c>
      <c r="I117" s="208"/>
      <c r="J117" s="209">
        <f>ROUND(I117*H117,2)</f>
        <v>0</v>
      </c>
      <c r="K117" s="205" t="s">
        <v>128</v>
      </c>
      <c r="L117" s="43"/>
      <c r="M117" s="210" t="s">
        <v>19</v>
      </c>
      <c r="N117" s="211" t="s">
        <v>43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129</v>
      </c>
      <c r="AT117" s="214" t="s">
        <v>124</v>
      </c>
      <c r="AU117" s="214" t="s">
        <v>81</v>
      </c>
      <c r="AY117" s="16" t="s">
        <v>122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77</v>
      </c>
      <c r="BK117" s="215">
        <f>ROUND(I117*H117,2)</f>
        <v>0</v>
      </c>
      <c r="BL117" s="16" t="s">
        <v>129</v>
      </c>
      <c r="BM117" s="214" t="s">
        <v>173</v>
      </c>
    </row>
    <row r="118" s="13" customFormat="1">
      <c r="A118" s="13"/>
      <c r="B118" s="216"/>
      <c r="C118" s="217"/>
      <c r="D118" s="218" t="s">
        <v>131</v>
      </c>
      <c r="E118" s="219" t="s">
        <v>19</v>
      </c>
      <c r="F118" s="220" t="s">
        <v>174</v>
      </c>
      <c r="G118" s="217"/>
      <c r="H118" s="221">
        <v>116.31999999999999</v>
      </c>
      <c r="I118" s="222"/>
      <c r="J118" s="217"/>
      <c r="K118" s="217"/>
      <c r="L118" s="223"/>
      <c r="M118" s="224"/>
      <c r="N118" s="225"/>
      <c r="O118" s="225"/>
      <c r="P118" s="225"/>
      <c r="Q118" s="225"/>
      <c r="R118" s="225"/>
      <c r="S118" s="225"/>
      <c r="T118" s="22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7" t="s">
        <v>131</v>
      </c>
      <c r="AU118" s="227" t="s">
        <v>81</v>
      </c>
      <c r="AV118" s="13" t="s">
        <v>81</v>
      </c>
      <c r="AW118" s="13" t="s">
        <v>33</v>
      </c>
      <c r="AX118" s="13" t="s">
        <v>77</v>
      </c>
      <c r="AY118" s="227" t="s">
        <v>122</v>
      </c>
    </row>
    <row r="119" s="2" customFormat="1">
      <c r="A119" s="37"/>
      <c r="B119" s="38"/>
      <c r="C119" s="203" t="s">
        <v>175</v>
      </c>
      <c r="D119" s="203" t="s">
        <v>124</v>
      </c>
      <c r="E119" s="204" t="s">
        <v>176</v>
      </c>
      <c r="F119" s="205" t="s">
        <v>177</v>
      </c>
      <c r="G119" s="206" t="s">
        <v>145</v>
      </c>
      <c r="H119" s="207">
        <v>210.00999999999999</v>
      </c>
      <c r="I119" s="208"/>
      <c r="J119" s="209">
        <f>ROUND(I119*H119,2)</f>
        <v>0</v>
      </c>
      <c r="K119" s="205" t="s">
        <v>128</v>
      </c>
      <c r="L119" s="43"/>
      <c r="M119" s="210" t="s">
        <v>19</v>
      </c>
      <c r="N119" s="211" t="s">
        <v>43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129</v>
      </c>
      <c r="AT119" s="214" t="s">
        <v>124</v>
      </c>
      <c r="AU119" s="214" t="s">
        <v>81</v>
      </c>
      <c r="AY119" s="16" t="s">
        <v>122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77</v>
      </c>
      <c r="BK119" s="215">
        <f>ROUND(I119*H119,2)</f>
        <v>0</v>
      </c>
      <c r="BL119" s="16" t="s">
        <v>129</v>
      </c>
      <c r="BM119" s="214" t="s">
        <v>178</v>
      </c>
    </row>
    <row r="120" s="13" customFormat="1">
      <c r="A120" s="13"/>
      <c r="B120" s="216"/>
      <c r="C120" s="217"/>
      <c r="D120" s="218" t="s">
        <v>131</v>
      </c>
      <c r="E120" s="219" t="s">
        <v>19</v>
      </c>
      <c r="F120" s="220" t="s">
        <v>179</v>
      </c>
      <c r="G120" s="217"/>
      <c r="H120" s="221">
        <v>210.00999999999999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7" t="s">
        <v>131</v>
      </c>
      <c r="AU120" s="227" t="s">
        <v>81</v>
      </c>
      <c r="AV120" s="13" t="s">
        <v>81</v>
      </c>
      <c r="AW120" s="13" t="s">
        <v>33</v>
      </c>
      <c r="AX120" s="13" t="s">
        <v>77</v>
      </c>
      <c r="AY120" s="227" t="s">
        <v>122</v>
      </c>
    </row>
    <row r="121" s="2" customFormat="1">
      <c r="A121" s="37"/>
      <c r="B121" s="38"/>
      <c r="C121" s="203" t="s">
        <v>180</v>
      </c>
      <c r="D121" s="203" t="s">
        <v>124</v>
      </c>
      <c r="E121" s="204" t="s">
        <v>181</v>
      </c>
      <c r="F121" s="205" t="s">
        <v>182</v>
      </c>
      <c r="G121" s="206" t="s">
        <v>183</v>
      </c>
      <c r="H121" s="207">
        <v>378</v>
      </c>
      <c r="I121" s="208"/>
      <c r="J121" s="209">
        <f>ROUND(I121*H121,2)</f>
        <v>0</v>
      </c>
      <c r="K121" s="205" t="s">
        <v>128</v>
      </c>
      <c r="L121" s="43"/>
      <c r="M121" s="210" t="s">
        <v>19</v>
      </c>
      <c r="N121" s="211" t="s">
        <v>43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129</v>
      </c>
      <c r="AT121" s="214" t="s">
        <v>124</v>
      </c>
      <c r="AU121" s="214" t="s">
        <v>81</v>
      </c>
      <c r="AY121" s="16" t="s">
        <v>122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77</v>
      </c>
      <c r="BK121" s="215">
        <f>ROUND(I121*H121,2)</f>
        <v>0</v>
      </c>
      <c r="BL121" s="16" t="s">
        <v>129</v>
      </c>
      <c r="BM121" s="214" t="s">
        <v>184</v>
      </c>
    </row>
    <row r="122" s="13" customFormat="1">
      <c r="A122" s="13"/>
      <c r="B122" s="216"/>
      <c r="C122" s="217"/>
      <c r="D122" s="218" t="s">
        <v>131</v>
      </c>
      <c r="E122" s="217"/>
      <c r="F122" s="220" t="s">
        <v>185</v>
      </c>
      <c r="G122" s="217"/>
      <c r="H122" s="221">
        <v>378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7" t="s">
        <v>131</v>
      </c>
      <c r="AU122" s="227" t="s">
        <v>81</v>
      </c>
      <c r="AV122" s="13" t="s">
        <v>81</v>
      </c>
      <c r="AW122" s="13" t="s">
        <v>4</v>
      </c>
      <c r="AX122" s="13" t="s">
        <v>77</v>
      </c>
      <c r="AY122" s="227" t="s">
        <v>122</v>
      </c>
    </row>
    <row r="123" s="2" customFormat="1">
      <c r="A123" s="37"/>
      <c r="B123" s="38"/>
      <c r="C123" s="203" t="s">
        <v>186</v>
      </c>
      <c r="D123" s="203" t="s">
        <v>124</v>
      </c>
      <c r="E123" s="204" t="s">
        <v>187</v>
      </c>
      <c r="F123" s="205" t="s">
        <v>188</v>
      </c>
      <c r="G123" s="206" t="s">
        <v>145</v>
      </c>
      <c r="H123" s="207">
        <v>116.31999999999999</v>
      </c>
      <c r="I123" s="208"/>
      <c r="J123" s="209">
        <f>ROUND(I123*H123,2)</f>
        <v>0</v>
      </c>
      <c r="K123" s="205" t="s">
        <v>128</v>
      </c>
      <c r="L123" s="43"/>
      <c r="M123" s="210" t="s">
        <v>19</v>
      </c>
      <c r="N123" s="211" t="s">
        <v>43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129</v>
      </c>
      <c r="AT123" s="214" t="s">
        <v>124</v>
      </c>
      <c r="AU123" s="214" t="s">
        <v>81</v>
      </c>
      <c r="AY123" s="16" t="s">
        <v>122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77</v>
      </c>
      <c r="BK123" s="215">
        <f>ROUND(I123*H123,2)</f>
        <v>0</v>
      </c>
      <c r="BL123" s="16" t="s">
        <v>129</v>
      </c>
      <c r="BM123" s="214" t="s">
        <v>189</v>
      </c>
    </row>
    <row r="124" s="13" customFormat="1">
      <c r="A124" s="13"/>
      <c r="B124" s="216"/>
      <c r="C124" s="217"/>
      <c r="D124" s="218" t="s">
        <v>131</v>
      </c>
      <c r="E124" s="219" t="s">
        <v>19</v>
      </c>
      <c r="F124" s="220" t="s">
        <v>190</v>
      </c>
      <c r="G124" s="217"/>
      <c r="H124" s="221">
        <v>33.119999999999997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7" t="s">
        <v>131</v>
      </c>
      <c r="AU124" s="227" t="s">
        <v>81</v>
      </c>
      <c r="AV124" s="13" t="s">
        <v>81</v>
      </c>
      <c r="AW124" s="13" t="s">
        <v>33</v>
      </c>
      <c r="AX124" s="13" t="s">
        <v>72</v>
      </c>
      <c r="AY124" s="227" t="s">
        <v>122</v>
      </c>
    </row>
    <row r="125" s="13" customFormat="1">
      <c r="A125" s="13"/>
      <c r="B125" s="216"/>
      <c r="C125" s="217"/>
      <c r="D125" s="218" t="s">
        <v>131</v>
      </c>
      <c r="E125" s="219" t="s">
        <v>19</v>
      </c>
      <c r="F125" s="220" t="s">
        <v>191</v>
      </c>
      <c r="G125" s="217"/>
      <c r="H125" s="221">
        <v>27.600000000000001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7" t="s">
        <v>131</v>
      </c>
      <c r="AU125" s="227" t="s">
        <v>81</v>
      </c>
      <c r="AV125" s="13" t="s">
        <v>81</v>
      </c>
      <c r="AW125" s="13" t="s">
        <v>33</v>
      </c>
      <c r="AX125" s="13" t="s">
        <v>72</v>
      </c>
      <c r="AY125" s="227" t="s">
        <v>122</v>
      </c>
    </row>
    <row r="126" s="13" customFormat="1">
      <c r="A126" s="13"/>
      <c r="B126" s="216"/>
      <c r="C126" s="217"/>
      <c r="D126" s="218" t="s">
        <v>131</v>
      </c>
      <c r="E126" s="219" t="s">
        <v>19</v>
      </c>
      <c r="F126" s="220" t="s">
        <v>192</v>
      </c>
      <c r="G126" s="217"/>
      <c r="H126" s="221">
        <v>51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7" t="s">
        <v>131</v>
      </c>
      <c r="AU126" s="227" t="s">
        <v>81</v>
      </c>
      <c r="AV126" s="13" t="s">
        <v>81</v>
      </c>
      <c r="AW126" s="13" t="s">
        <v>33</v>
      </c>
      <c r="AX126" s="13" t="s">
        <v>72</v>
      </c>
      <c r="AY126" s="227" t="s">
        <v>122</v>
      </c>
    </row>
    <row r="127" s="13" customFormat="1">
      <c r="A127" s="13"/>
      <c r="B127" s="216"/>
      <c r="C127" s="217"/>
      <c r="D127" s="218" t="s">
        <v>131</v>
      </c>
      <c r="E127" s="219" t="s">
        <v>19</v>
      </c>
      <c r="F127" s="220" t="s">
        <v>193</v>
      </c>
      <c r="G127" s="217"/>
      <c r="H127" s="221">
        <v>4.5999999999999996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7" t="s">
        <v>131</v>
      </c>
      <c r="AU127" s="227" t="s">
        <v>81</v>
      </c>
      <c r="AV127" s="13" t="s">
        <v>81</v>
      </c>
      <c r="AW127" s="13" t="s">
        <v>33</v>
      </c>
      <c r="AX127" s="13" t="s">
        <v>72</v>
      </c>
      <c r="AY127" s="227" t="s">
        <v>122</v>
      </c>
    </row>
    <row r="128" s="14" customFormat="1">
      <c r="A128" s="14"/>
      <c r="B128" s="228"/>
      <c r="C128" s="229"/>
      <c r="D128" s="218" t="s">
        <v>131</v>
      </c>
      <c r="E128" s="230" t="s">
        <v>19</v>
      </c>
      <c r="F128" s="231" t="s">
        <v>159</v>
      </c>
      <c r="G128" s="229"/>
      <c r="H128" s="232">
        <v>116.31999999999999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8" t="s">
        <v>131</v>
      </c>
      <c r="AU128" s="238" t="s">
        <v>81</v>
      </c>
      <c r="AV128" s="14" t="s">
        <v>129</v>
      </c>
      <c r="AW128" s="14" t="s">
        <v>33</v>
      </c>
      <c r="AX128" s="14" t="s">
        <v>77</v>
      </c>
      <c r="AY128" s="238" t="s">
        <v>122</v>
      </c>
    </row>
    <row r="129" s="2" customFormat="1">
      <c r="A129" s="37"/>
      <c r="B129" s="38"/>
      <c r="C129" s="203" t="s">
        <v>194</v>
      </c>
      <c r="D129" s="203" t="s">
        <v>124</v>
      </c>
      <c r="E129" s="204" t="s">
        <v>195</v>
      </c>
      <c r="F129" s="205" t="s">
        <v>196</v>
      </c>
      <c r="G129" s="206" t="s">
        <v>145</v>
      </c>
      <c r="H129" s="207">
        <v>12</v>
      </c>
      <c r="I129" s="208"/>
      <c r="J129" s="209">
        <f>ROUND(I129*H129,2)</f>
        <v>0</v>
      </c>
      <c r="K129" s="205" t="s">
        <v>128</v>
      </c>
      <c r="L129" s="43"/>
      <c r="M129" s="210" t="s">
        <v>19</v>
      </c>
      <c r="N129" s="211" t="s">
        <v>43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129</v>
      </c>
      <c r="AT129" s="214" t="s">
        <v>124</v>
      </c>
      <c r="AU129" s="214" t="s">
        <v>81</v>
      </c>
      <c r="AY129" s="16" t="s">
        <v>122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77</v>
      </c>
      <c r="BK129" s="215">
        <f>ROUND(I129*H129,2)</f>
        <v>0</v>
      </c>
      <c r="BL129" s="16" t="s">
        <v>129</v>
      </c>
      <c r="BM129" s="214" t="s">
        <v>197</v>
      </c>
    </row>
    <row r="130" s="13" customFormat="1">
      <c r="A130" s="13"/>
      <c r="B130" s="216"/>
      <c r="C130" s="217"/>
      <c r="D130" s="218" t="s">
        <v>131</v>
      </c>
      <c r="E130" s="219" t="s">
        <v>19</v>
      </c>
      <c r="F130" s="220" t="s">
        <v>198</v>
      </c>
      <c r="G130" s="217"/>
      <c r="H130" s="221">
        <v>12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7" t="s">
        <v>131</v>
      </c>
      <c r="AU130" s="227" t="s">
        <v>81</v>
      </c>
      <c r="AV130" s="13" t="s">
        <v>81</v>
      </c>
      <c r="AW130" s="13" t="s">
        <v>33</v>
      </c>
      <c r="AX130" s="13" t="s">
        <v>77</v>
      </c>
      <c r="AY130" s="227" t="s">
        <v>122</v>
      </c>
    </row>
    <row r="131" s="2" customFormat="1" ht="16.5" customHeight="1">
      <c r="A131" s="37"/>
      <c r="B131" s="38"/>
      <c r="C131" s="239" t="s">
        <v>199</v>
      </c>
      <c r="D131" s="239" t="s">
        <v>200</v>
      </c>
      <c r="E131" s="240" t="s">
        <v>201</v>
      </c>
      <c r="F131" s="241" t="s">
        <v>202</v>
      </c>
      <c r="G131" s="242" t="s">
        <v>183</v>
      </c>
      <c r="H131" s="243">
        <v>24</v>
      </c>
      <c r="I131" s="244"/>
      <c r="J131" s="245">
        <f>ROUND(I131*H131,2)</f>
        <v>0</v>
      </c>
      <c r="K131" s="241" t="s">
        <v>128</v>
      </c>
      <c r="L131" s="246"/>
      <c r="M131" s="247" t="s">
        <v>19</v>
      </c>
      <c r="N131" s="248" t="s">
        <v>43</v>
      </c>
      <c r="O131" s="83"/>
      <c r="P131" s="212">
        <f>O131*H131</f>
        <v>0</v>
      </c>
      <c r="Q131" s="212">
        <v>1</v>
      </c>
      <c r="R131" s="212">
        <f>Q131*H131</f>
        <v>24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166</v>
      </c>
      <c r="AT131" s="214" t="s">
        <v>200</v>
      </c>
      <c r="AU131" s="214" t="s">
        <v>81</v>
      </c>
      <c r="AY131" s="16" t="s">
        <v>122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77</v>
      </c>
      <c r="BK131" s="215">
        <f>ROUND(I131*H131,2)</f>
        <v>0</v>
      </c>
      <c r="BL131" s="16" t="s">
        <v>129</v>
      </c>
      <c r="BM131" s="214" t="s">
        <v>203</v>
      </c>
    </row>
    <row r="132" s="13" customFormat="1">
      <c r="A132" s="13"/>
      <c r="B132" s="216"/>
      <c r="C132" s="217"/>
      <c r="D132" s="218" t="s">
        <v>131</v>
      </c>
      <c r="E132" s="217"/>
      <c r="F132" s="220" t="s">
        <v>204</v>
      </c>
      <c r="G132" s="217"/>
      <c r="H132" s="221">
        <v>24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131</v>
      </c>
      <c r="AU132" s="227" t="s">
        <v>81</v>
      </c>
      <c r="AV132" s="13" t="s">
        <v>81</v>
      </c>
      <c r="AW132" s="13" t="s">
        <v>4</v>
      </c>
      <c r="AX132" s="13" t="s">
        <v>77</v>
      </c>
      <c r="AY132" s="227" t="s">
        <v>122</v>
      </c>
    </row>
    <row r="133" s="2" customFormat="1">
      <c r="A133" s="37"/>
      <c r="B133" s="38"/>
      <c r="C133" s="203" t="s">
        <v>8</v>
      </c>
      <c r="D133" s="203" t="s">
        <v>124</v>
      </c>
      <c r="E133" s="204" t="s">
        <v>205</v>
      </c>
      <c r="F133" s="205" t="s">
        <v>206</v>
      </c>
      <c r="G133" s="206" t="s">
        <v>127</v>
      </c>
      <c r="H133" s="207">
        <v>240</v>
      </c>
      <c r="I133" s="208"/>
      <c r="J133" s="209">
        <f>ROUND(I133*H133,2)</f>
        <v>0</v>
      </c>
      <c r="K133" s="205" t="s">
        <v>128</v>
      </c>
      <c r="L133" s="43"/>
      <c r="M133" s="210" t="s">
        <v>19</v>
      </c>
      <c r="N133" s="211" t="s">
        <v>43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129</v>
      </c>
      <c r="AT133" s="214" t="s">
        <v>124</v>
      </c>
      <c r="AU133" s="214" t="s">
        <v>81</v>
      </c>
      <c r="AY133" s="16" t="s">
        <v>122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77</v>
      </c>
      <c r="BK133" s="215">
        <f>ROUND(I133*H133,2)</f>
        <v>0</v>
      </c>
      <c r="BL133" s="16" t="s">
        <v>129</v>
      </c>
      <c r="BM133" s="214" t="s">
        <v>207</v>
      </c>
    </row>
    <row r="134" s="13" customFormat="1">
      <c r="A134" s="13"/>
      <c r="B134" s="216"/>
      <c r="C134" s="217"/>
      <c r="D134" s="218" t="s">
        <v>131</v>
      </c>
      <c r="E134" s="219" t="s">
        <v>19</v>
      </c>
      <c r="F134" s="220" t="s">
        <v>208</v>
      </c>
      <c r="G134" s="217"/>
      <c r="H134" s="221">
        <v>240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7" t="s">
        <v>131</v>
      </c>
      <c r="AU134" s="227" t="s">
        <v>81</v>
      </c>
      <c r="AV134" s="13" t="s">
        <v>81</v>
      </c>
      <c r="AW134" s="13" t="s">
        <v>33</v>
      </c>
      <c r="AX134" s="13" t="s">
        <v>77</v>
      </c>
      <c r="AY134" s="227" t="s">
        <v>122</v>
      </c>
    </row>
    <row r="135" s="2" customFormat="1">
      <c r="A135" s="37"/>
      <c r="B135" s="38"/>
      <c r="C135" s="203" t="s">
        <v>209</v>
      </c>
      <c r="D135" s="203" t="s">
        <v>124</v>
      </c>
      <c r="E135" s="204" t="s">
        <v>210</v>
      </c>
      <c r="F135" s="205" t="s">
        <v>211</v>
      </c>
      <c r="G135" s="206" t="s">
        <v>127</v>
      </c>
      <c r="H135" s="207">
        <v>240</v>
      </c>
      <c r="I135" s="208"/>
      <c r="J135" s="209">
        <f>ROUND(I135*H135,2)</f>
        <v>0</v>
      </c>
      <c r="K135" s="205" t="s">
        <v>128</v>
      </c>
      <c r="L135" s="43"/>
      <c r="M135" s="210" t="s">
        <v>19</v>
      </c>
      <c r="N135" s="211" t="s">
        <v>43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129</v>
      </c>
      <c r="AT135" s="214" t="s">
        <v>124</v>
      </c>
      <c r="AU135" s="214" t="s">
        <v>81</v>
      </c>
      <c r="AY135" s="16" t="s">
        <v>122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77</v>
      </c>
      <c r="BK135" s="215">
        <f>ROUND(I135*H135,2)</f>
        <v>0</v>
      </c>
      <c r="BL135" s="16" t="s">
        <v>129</v>
      </c>
      <c r="BM135" s="214" t="s">
        <v>212</v>
      </c>
    </row>
    <row r="136" s="2" customFormat="1" ht="16.5" customHeight="1">
      <c r="A136" s="37"/>
      <c r="B136" s="38"/>
      <c r="C136" s="239" t="s">
        <v>213</v>
      </c>
      <c r="D136" s="239" t="s">
        <v>200</v>
      </c>
      <c r="E136" s="240" t="s">
        <v>214</v>
      </c>
      <c r="F136" s="241" t="s">
        <v>215</v>
      </c>
      <c r="G136" s="242" t="s">
        <v>216</v>
      </c>
      <c r="H136" s="243">
        <v>7.2000000000000002</v>
      </c>
      <c r="I136" s="244"/>
      <c r="J136" s="245">
        <f>ROUND(I136*H136,2)</f>
        <v>0</v>
      </c>
      <c r="K136" s="241" t="s">
        <v>128</v>
      </c>
      <c r="L136" s="246"/>
      <c r="M136" s="247" t="s">
        <v>19</v>
      </c>
      <c r="N136" s="248" t="s">
        <v>43</v>
      </c>
      <c r="O136" s="83"/>
      <c r="P136" s="212">
        <f>O136*H136</f>
        <v>0</v>
      </c>
      <c r="Q136" s="212">
        <v>0.001</v>
      </c>
      <c r="R136" s="212">
        <f>Q136*H136</f>
        <v>0.0072000000000000007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166</v>
      </c>
      <c r="AT136" s="214" t="s">
        <v>200</v>
      </c>
      <c r="AU136" s="214" t="s">
        <v>81</v>
      </c>
      <c r="AY136" s="16" t="s">
        <v>122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77</v>
      </c>
      <c r="BK136" s="215">
        <f>ROUND(I136*H136,2)</f>
        <v>0</v>
      </c>
      <c r="BL136" s="16" t="s">
        <v>129</v>
      </c>
      <c r="BM136" s="214" t="s">
        <v>217</v>
      </c>
    </row>
    <row r="137" s="13" customFormat="1">
      <c r="A137" s="13"/>
      <c r="B137" s="216"/>
      <c r="C137" s="217"/>
      <c r="D137" s="218" t="s">
        <v>131</v>
      </c>
      <c r="E137" s="217"/>
      <c r="F137" s="220" t="s">
        <v>218</v>
      </c>
      <c r="G137" s="217"/>
      <c r="H137" s="221">
        <v>7.2000000000000002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7" t="s">
        <v>131</v>
      </c>
      <c r="AU137" s="227" t="s">
        <v>81</v>
      </c>
      <c r="AV137" s="13" t="s">
        <v>81</v>
      </c>
      <c r="AW137" s="13" t="s">
        <v>4</v>
      </c>
      <c r="AX137" s="13" t="s">
        <v>77</v>
      </c>
      <c r="AY137" s="227" t="s">
        <v>122</v>
      </c>
    </row>
    <row r="138" s="2" customFormat="1" ht="21.75" customHeight="1">
      <c r="A138" s="37"/>
      <c r="B138" s="38"/>
      <c r="C138" s="203" t="s">
        <v>219</v>
      </c>
      <c r="D138" s="203" t="s">
        <v>124</v>
      </c>
      <c r="E138" s="204" t="s">
        <v>220</v>
      </c>
      <c r="F138" s="205" t="s">
        <v>221</v>
      </c>
      <c r="G138" s="206" t="s">
        <v>127</v>
      </c>
      <c r="H138" s="207">
        <v>477.80000000000001</v>
      </c>
      <c r="I138" s="208"/>
      <c r="J138" s="209">
        <f>ROUND(I138*H138,2)</f>
        <v>0</v>
      </c>
      <c r="K138" s="205" t="s">
        <v>128</v>
      </c>
      <c r="L138" s="43"/>
      <c r="M138" s="210" t="s">
        <v>19</v>
      </c>
      <c r="N138" s="211" t="s">
        <v>43</v>
      </c>
      <c r="O138" s="83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4" t="s">
        <v>129</v>
      </c>
      <c r="AT138" s="214" t="s">
        <v>124</v>
      </c>
      <c r="AU138" s="214" t="s">
        <v>81</v>
      </c>
      <c r="AY138" s="16" t="s">
        <v>122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77</v>
      </c>
      <c r="BK138" s="215">
        <f>ROUND(I138*H138,2)</f>
        <v>0</v>
      </c>
      <c r="BL138" s="16" t="s">
        <v>129</v>
      </c>
      <c r="BM138" s="214" t="s">
        <v>222</v>
      </c>
    </row>
    <row r="139" s="13" customFormat="1">
      <c r="A139" s="13"/>
      <c r="B139" s="216"/>
      <c r="C139" s="217"/>
      <c r="D139" s="218" t="s">
        <v>131</v>
      </c>
      <c r="E139" s="219" t="s">
        <v>19</v>
      </c>
      <c r="F139" s="220" t="s">
        <v>223</v>
      </c>
      <c r="G139" s="217"/>
      <c r="H139" s="221">
        <v>477.80000000000001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7" t="s">
        <v>131</v>
      </c>
      <c r="AU139" s="227" t="s">
        <v>81</v>
      </c>
      <c r="AV139" s="13" t="s">
        <v>81</v>
      </c>
      <c r="AW139" s="13" t="s">
        <v>33</v>
      </c>
      <c r="AX139" s="13" t="s">
        <v>77</v>
      </c>
      <c r="AY139" s="227" t="s">
        <v>122</v>
      </c>
    </row>
    <row r="140" s="12" customFormat="1" ht="22.8" customHeight="1">
      <c r="A140" s="12"/>
      <c r="B140" s="187"/>
      <c r="C140" s="188"/>
      <c r="D140" s="189" t="s">
        <v>71</v>
      </c>
      <c r="E140" s="201" t="s">
        <v>81</v>
      </c>
      <c r="F140" s="201" t="s">
        <v>224</v>
      </c>
      <c r="G140" s="188"/>
      <c r="H140" s="188"/>
      <c r="I140" s="191"/>
      <c r="J140" s="202">
        <f>BK140</f>
        <v>0</v>
      </c>
      <c r="K140" s="188"/>
      <c r="L140" s="193"/>
      <c r="M140" s="194"/>
      <c r="N140" s="195"/>
      <c r="O140" s="195"/>
      <c r="P140" s="196">
        <f>SUM(P141:P142)</f>
        <v>0</v>
      </c>
      <c r="Q140" s="195"/>
      <c r="R140" s="196">
        <f>SUM(R141:R142)</f>
        <v>11.241999999999999</v>
      </c>
      <c r="S140" s="195"/>
      <c r="T140" s="197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8" t="s">
        <v>77</v>
      </c>
      <c r="AT140" s="199" t="s">
        <v>71</v>
      </c>
      <c r="AU140" s="199" t="s">
        <v>77</v>
      </c>
      <c r="AY140" s="198" t="s">
        <v>122</v>
      </c>
      <c r="BK140" s="200">
        <f>SUM(BK141:BK142)</f>
        <v>0</v>
      </c>
    </row>
    <row r="141" s="2" customFormat="1">
      <c r="A141" s="37"/>
      <c r="B141" s="38"/>
      <c r="C141" s="203" t="s">
        <v>225</v>
      </c>
      <c r="D141" s="203" t="s">
        <v>124</v>
      </c>
      <c r="E141" s="204" t="s">
        <v>226</v>
      </c>
      <c r="F141" s="205" t="s">
        <v>227</v>
      </c>
      <c r="G141" s="206" t="s">
        <v>228</v>
      </c>
      <c r="H141" s="207">
        <v>55</v>
      </c>
      <c r="I141" s="208"/>
      <c r="J141" s="209">
        <f>ROUND(I141*H141,2)</f>
        <v>0</v>
      </c>
      <c r="K141" s="205" t="s">
        <v>128</v>
      </c>
      <c r="L141" s="43"/>
      <c r="M141" s="210" t="s">
        <v>19</v>
      </c>
      <c r="N141" s="211" t="s">
        <v>43</v>
      </c>
      <c r="O141" s="83"/>
      <c r="P141" s="212">
        <f>O141*H141</f>
        <v>0</v>
      </c>
      <c r="Q141" s="212">
        <v>0.2044</v>
      </c>
      <c r="R141" s="212">
        <f>Q141*H141</f>
        <v>11.241999999999999</v>
      </c>
      <c r="S141" s="212">
        <v>0</v>
      </c>
      <c r="T141" s="21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129</v>
      </c>
      <c r="AT141" s="214" t="s">
        <v>124</v>
      </c>
      <c r="AU141" s="214" t="s">
        <v>81</v>
      </c>
      <c r="AY141" s="16" t="s">
        <v>122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77</v>
      </c>
      <c r="BK141" s="215">
        <f>ROUND(I141*H141,2)</f>
        <v>0</v>
      </c>
      <c r="BL141" s="16" t="s">
        <v>129</v>
      </c>
      <c r="BM141" s="214" t="s">
        <v>229</v>
      </c>
    </row>
    <row r="142" s="13" customFormat="1">
      <c r="A142" s="13"/>
      <c r="B142" s="216"/>
      <c r="C142" s="217"/>
      <c r="D142" s="218" t="s">
        <v>131</v>
      </c>
      <c r="E142" s="219" t="s">
        <v>19</v>
      </c>
      <c r="F142" s="220" t="s">
        <v>230</v>
      </c>
      <c r="G142" s="217"/>
      <c r="H142" s="221">
        <v>55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7" t="s">
        <v>131</v>
      </c>
      <c r="AU142" s="227" t="s">
        <v>81</v>
      </c>
      <c r="AV142" s="13" t="s">
        <v>81</v>
      </c>
      <c r="AW142" s="13" t="s">
        <v>33</v>
      </c>
      <c r="AX142" s="13" t="s">
        <v>77</v>
      </c>
      <c r="AY142" s="227" t="s">
        <v>122</v>
      </c>
    </row>
    <row r="143" s="12" customFormat="1" ht="22.8" customHeight="1">
      <c r="A143" s="12"/>
      <c r="B143" s="187"/>
      <c r="C143" s="188"/>
      <c r="D143" s="189" t="s">
        <v>71</v>
      </c>
      <c r="E143" s="201" t="s">
        <v>129</v>
      </c>
      <c r="F143" s="201" t="s">
        <v>231</v>
      </c>
      <c r="G143" s="188"/>
      <c r="H143" s="188"/>
      <c r="I143" s="191"/>
      <c r="J143" s="202">
        <f>BK143</f>
        <v>0</v>
      </c>
      <c r="K143" s="188"/>
      <c r="L143" s="193"/>
      <c r="M143" s="194"/>
      <c r="N143" s="195"/>
      <c r="O143" s="195"/>
      <c r="P143" s="196">
        <f>SUM(P144:P145)</f>
        <v>0</v>
      </c>
      <c r="Q143" s="195"/>
      <c r="R143" s="196">
        <f>SUM(R144:R145)</f>
        <v>22.689240000000002</v>
      </c>
      <c r="S143" s="195"/>
      <c r="T143" s="197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8" t="s">
        <v>77</v>
      </c>
      <c r="AT143" s="199" t="s">
        <v>71</v>
      </c>
      <c r="AU143" s="199" t="s">
        <v>77</v>
      </c>
      <c r="AY143" s="198" t="s">
        <v>122</v>
      </c>
      <c r="BK143" s="200">
        <f>SUM(BK144:BK145)</f>
        <v>0</v>
      </c>
    </row>
    <row r="144" s="2" customFormat="1" ht="21.75" customHeight="1">
      <c r="A144" s="37"/>
      <c r="B144" s="38"/>
      <c r="C144" s="203" t="s">
        <v>232</v>
      </c>
      <c r="D144" s="203" t="s">
        <v>124</v>
      </c>
      <c r="E144" s="204" t="s">
        <v>233</v>
      </c>
      <c r="F144" s="205" t="s">
        <v>234</v>
      </c>
      <c r="G144" s="206" t="s">
        <v>145</v>
      </c>
      <c r="H144" s="207">
        <v>12</v>
      </c>
      <c r="I144" s="208"/>
      <c r="J144" s="209">
        <f>ROUND(I144*H144,2)</f>
        <v>0</v>
      </c>
      <c r="K144" s="205" t="s">
        <v>128</v>
      </c>
      <c r="L144" s="43"/>
      <c r="M144" s="210" t="s">
        <v>19</v>
      </c>
      <c r="N144" s="211" t="s">
        <v>43</v>
      </c>
      <c r="O144" s="83"/>
      <c r="P144" s="212">
        <f>O144*H144</f>
        <v>0</v>
      </c>
      <c r="Q144" s="212">
        <v>1.8907700000000001</v>
      </c>
      <c r="R144" s="212">
        <f>Q144*H144</f>
        <v>22.689240000000002</v>
      </c>
      <c r="S144" s="212">
        <v>0</v>
      </c>
      <c r="T144" s="21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129</v>
      </c>
      <c r="AT144" s="214" t="s">
        <v>124</v>
      </c>
      <c r="AU144" s="214" t="s">
        <v>81</v>
      </c>
      <c r="AY144" s="16" t="s">
        <v>122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77</v>
      </c>
      <c r="BK144" s="215">
        <f>ROUND(I144*H144,2)</f>
        <v>0</v>
      </c>
      <c r="BL144" s="16" t="s">
        <v>129</v>
      </c>
      <c r="BM144" s="214" t="s">
        <v>235</v>
      </c>
    </row>
    <row r="145" s="13" customFormat="1">
      <c r="A145" s="13"/>
      <c r="B145" s="216"/>
      <c r="C145" s="217"/>
      <c r="D145" s="218" t="s">
        <v>131</v>
      </c>
      <c r="E145" s="219" t="s">
        <v>19</v>
      </c>
      <c r="F145" s="220" t="s">
        <v>198</v>
      </c>
      <c r="G145" s="217"/>
      <c r="H145" s="221">
        <v>12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7" t="s">
        <v>131</v>
      </c>
      <c r="AU145" s="227" t="s">
        <v>81</v>
      </c>
      <c r="AV145" s="13" t="s">
        <v>81</v>
      </c>
      <c r="AW145" s="13" t="s">
        <v>33</v>
      </c>
      <c r="AX145" s="13" t="s">
        <v>77</v>
      </c>
      <c r="AY145" s="227" t="s">
        <v>122</v>
      </c>
    </row>
    <row r="146" s="12" customFormat="1" ht="22.8" customHeight="1">
      <c r="A146" s="12"/>
      <c r="B146" s="187"/>
      <c r="C146" s="188"/>
      <c r="D146" s="189" t="s">
        <v>71</v>
      </c>
      <c r="E146" s="201" t="s">
        <v>148</v>
      </c>
      <c r="F146" s="201" t="s">
        <v>236</v>
      </c>
      <c r="G146" s="188"/>
      <c r="H146" s="188"/>
      <c r="I146" s="191"/>
      <c r="J146" s="202">
        <f>BK146</f>
        <v>0</v>
      </c>
      <c r="K146" s="188"/>
      <c r="L146" s="193"/>
      <c r="M146" s="194"/>
      <c r="N146" s="195"/>
      <c r="O146" s="195"/>
      <c r="P146" s="196">
        <f>SUM(P147:P163)</f>
        <v>0</v>
      </c>
      <c r="Q146" s="195"/>
      <c r="R146" s="196">
        <f>SUM(R147:R163)</f>
        <v>222.912656</v>
      </c>
      <c r="S146" s="195"/>
      <c r="T146" s="197">
        <f>SUM(T147:T163)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8" t="s">
        <v>77</v>
      </c>
      <c r="AT146" s="199" t="s">
        <v>71</v>
      </c>
      <c r="AU146" s="199" t="s">
        <v>77</v>
      </c>
      <c r="AY146" s="198" t="s">
        <v>122</v>
      </c>
      <c r="BK146" s="200">
        <f>SUM(BK147:BK163)</f>
        <v>0</v>
      </c>
    </row>
    <row r="147" s="2" customFormat="1">
      <c r="A147" s="37"/>
      <c r="B147" s="38"/>
      <c r="C147" s="203" t="s">
        <v>7</v>
      </c>
      <c r="D147" s="203" t="s">
        <v>124</v>
      </c>
      <c r="E147" s="204" t="s">
        <v>237</v>
      </c>
      <c r="F147" s="205" t="s">
        <v>238</v>
      </c>
      <c r="G147" s="206" t="s">
        <v>127</v>
      </c>
      <c r="H147" s="207">
        <v>81.599999999999994</v>
      </c>
      <c r="I147" s="208"/>
      <c r="J147" s="209">
        <f>ROUND(I147*H147,2)</f>
        <v>0</v>
      </c>
      <c r="K147" s="205" t="s">
        <v>128</v>
      </c>
      <c r="L147" s="43"/>
      <c r="M147" s="210" t="s">
        <v>19</v>
      </c>
      <c r="N147" s="211" t="s">
        <v>43</v>
      </c>
      <c r="O147" s="83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4" t="s">
        <v>129</v>
      </c>
      <c r="AT147" s="214" t="s">
        <v>124</v>
      </c>
      <c r="AU147" s="214" t="s">
        <v>81</v>
      </c>
      <c r="AY147" s="16" t="s">
        <v>122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77</v>
      </c>
      <c r="BK147" s="215">
        <f>ROUND(I147*H147,2)</f>
        <v>0</v>
      </c>
      <c r="BL147" s="16" t="s">
        <v>129</v>
      </c>
      <c r="BM147" s="214" t="s">
        <v>239</v>
      </c>
    </row>
    <row r="148" s="2" customFormat="1">
      <c r="A148" s="37"/>
      <c r="B148" s="38"/>
      <c r="C148" s="203" t="s">
        <v>240</v>
      </c>
      <c r="D148" s="203" t="s">
        <v>124</v>
      </c>
      <c r="E148" s="204" t="s">
        <v>241</v>
      </c>
      <c r="F148" s="205" t="s">
        <v>242</v>
      </c>
      <c r="G148" s="206" t="s">
        <v>127</v>
      </c>
      <c r="H148" s="207">
        <v>81.599999999999994</v>
      </c>
      <c r="I148" s="208"/>
      <c r="J148" s="209">
        <f>ROUND(I148*H148,2)</f>
        <v>0</v>
      </c>
      <c r="K148" s="205" t="s">
        <v>128</v>
      </c>
      <c r="L148" s="43"/>
      <c r="M148" s="210" t="s">
        <v>19</v>
      </c>
      <c r="N148" s="211" t="s">
        <v>43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129</v>
      </c>
      <c r="AT148" s="214" t="s">
        <v>124</v>
      </c>
      <c r="AU148" s="214" t="s">
        <v>81</v>
      </c>
      <c r="AY148" s="16" t="s">
        <v>122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77</v>
      </c>
      <c r="BK148" s="215">
        <f>ROUND(I148*H148,2)</f>
        <v>0</v>
      </c>
      <c r="BL148" s="16" t="s">
        <v>129</v>
      </c>
      <c r="BM148" s="214" t="s">
        <v>243</v>
      </c>
    </row>
    <row r="149" s="2" customFormat="1" ht="16.5" customHeight="1">
      <c r="A149" s="37"/>
      <c r="B149" s="38"/>
      <c r="C149" s="203" t="s">
        <v>244</v>
      </c>
      <c r="D149" s="203" t="s">
        <v>124</v>
      </c>
      <c r="E149" s="204" t="s">
        <v>245</v>
      </c>
      <c r="F149" s="205" t="s">
        <v>246</v>
      </c>
      <c r="G149" s="206" t="s">
        <v>127</v>
      </c>
      <c r="H149" s="207">
        <v>396.19999999999999</v>
      </c>
      <c r="I149" s="208"/>
      <c r="J149" s="209">
        <f>ROUND(I149*H149,2)</f>
        <v>0</v>
      </c>
      <c r="K149" s="205" t="s">
        <v>128</v>
      </c>
      <c r="L149" s="43"/>
      <c r="M149" s="210" t="s">
        <v>19</v>
      </c>
      <c r="N149" s="211" t="s">
        <v>43</v>
      </c>
      <c r="O149" s="83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129</v>
      </c>
      <c r="AT149" s="214" t="s">
        <v>124</v>
      </c>
      <c r="AU149" s="214" t="s">
        <v>81</v>
      </c>
      <c r="AY149" s="16" t="s">
        <v>122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77</v>
      </c>
      <c r="BK149" s="215">
        <f>ROUND(I149*H149,2)</f>
        <v>0</v>
      </c>
      <c r="BL149" s="16" t="s">
        <v>129</v>
      </c>
      <c r="BM149" s="214" t="s">
        <v>247</v>
      </c>
    </row>
    <row r="150" s="13" customFormat="1">
      <c r="A150" s="13"/>
      <c r="B150" s="216"/>
      <c r="C150" s="217"/>
      <c r="D150" s="218" t="s">
        <v>131</v>
      </c>
      <c r="E150" s="219" t="s">
        <v>19</v>
      </c>
      <c r="F150" s="220" t="s">
        <v>248</v>
      </c>
      <c r="G150" s="217"/>
      <c r="H150" s="221">
        <v>396.19999999999999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7" t="s">
        <v>131</v>
      </c>
      <c r="AU150" s="227" t="s">
        <v>81</v>
      </c>
      <c r="AV150" s="13" t="s">
        <v>81</v>
      </c>
      <c r="AW150" s="13" t="s">
        <v>33</v>
      </c>
      <c r="AX150" s="13" t="s">
        <v>77</v>
      </c>
      <c r="AY150" s="227" t="s">
        <v>122</v>
      </c>
    </row>
    <row r="151" s="2" customFormat="1" ht="16.5" customHeight="1">
      <c r="A151" s="37"/>
      <c r="B151" s="38"/>
      <c r="C151" s="203" t="s">
        <v>249</v>
      </c>
      <c r="D151" s="203" t="s">
        <v>124</v>
      </c>
      <c r="E151" s="204" t="s">
        <v>250</v>
      </c>
      <c r="F151" s="205" t="s">
        <v>251</v>
      </c>
      <c r="G151" s="206" t="s">
        <v>127</v>
      </c>
      <c r="H151" s="207">
        <v>81.599999999999994</v>
      </c>
      <c r="I151" s="208"/>
      <c r="J151" s="209">
        <f>ROUND(I151*H151,2)</f>
        <v>0</v>
      </c>
      <c r="K151" s="205" t="s">
        <v>128</v>
      </c>
      <c r="L151" s="43"/>
      <c r="M151" s="210" t="s">
        <v>19</v>
      </c>
      <c r="N151" s="211" t="s">
        <v>43</v>
      </c>
      <c r="O151" s="83"/>
      <c r="P151" s="212">
        <f>O151*H151</f>
        <v>0</v>
      </c>
      <c r="Q151" s="212">
        <v>0.12</v>
      </c>
      <c r="R151" s="212">
        <f>Q151*H151</f>
        <v>9.7919999999999998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129</v>
      </c>
      <c r="AT151" s="214" t="s">
        <v>124</v>
      </c>
      <c r="AU151" s="214" t="s">
        <v>81</v>
      </c>
      <c r="AY151" s="16" t="s">
        <v>122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77</v>
      </c>
      <c r="BK151" s="215">
        <f>ROUND(I151*H151,2)</f>
        <v>0</v>
      </c>
      <c r="BL151" s="16" t="s">
        <v>129</v>
      </c>
      <c r="BM151" s="214" t="s">
        <v>252</v>
      </c>
    </row>
    <row r="152" s="2" customFormat="1">
      <c r="A152" s="37"/>
      <c r="B152" s="38"/>
      <c r="C152" s="39"/>
      <c r="D152" s="218" t="s">
        <v>253</v>
      </c>
      <c r="E152" s="39"/>
      <c r="F152" s="249" t="s">
        <v>254</v>
      </c>
      <c r="G152" s="39"/>
      <c r="H152" s="39"/>
      <c r="I152" s="250"/>
      <c r="J152" s="39"/>
      <c r="K152" s="39"/>
      <c r="L152" s="43"/>
      <c r="M152" s="251"/>
      <c r="N152" s="25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253</v>
      </c>
      <c r="AU152" s="16" t="s">
        <v>81</v>
      </c>
    </row>
    <row r="153" s="2" customFormat="1">
      <c r="A153" s="37"/>
      <c r="B153" s="38"/>
      <c r="C153" s="203" t="s">
        <v>255</v>
      </c>
      <c r="D153" s="203" t="s">
        <v>124</v>
      </c>
      <c r="E153" s="204" t="s">
        <v>256</v>
      </c>
      <c r="F153" s="205" t="s">
        <v>257</v>
      </c>
      <c r="G153" s="206" t="s">
        <v>127</v>
      </c>
      <c r="H153" s="207">
        <v>128.80000000000001</v>
      </c>
      <c r="I153" s="208"/>
      <c r="J153" s="209">
        <f>ROUND(I153*H153,2)</f>
        <v>0</v>
      </c>
      <c r="K153" s="205" t="s">
        <v>128</v>
      </c>
      <c r="L153" s="43"/>
      <c r="M153" s="210" t="s">
        <v>19</v>
      </c>
      <c r="N153" s="211" t="s">
        <v>43</v>
      </c>
      <c r="O153" s="83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4" t="s">
        <v>129</v>
      </c>
      <c r="AT153" s="214" t="s">
        <v>124</v>
      </c>
      <c r="AU153" s="214" t="s">
        <v>81</v>
      </c>
      <c r="AY153" s="16" t="s">
        <v>122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77</v>
      </c>
      <c r="BK153" s="215">
        <f>ROUND(I153*H153,2)</f>
        <v>0</v>
      </c>
      <c r="BL153" s="16" t="s">
        <v>129</v>
      </c>
      <c r="BM153" s="214" t="s">
        <v>258</v>
      </c>
    </row>
    <row r="154" s="2" customFormat="1">
      <c r="A154" s="37"/>
      <c r="B154" s="38"/>
      <c r="C154" s="203" t="s">
        <v>259</v>
      </c>
      <c r="D154" s="203" t="s">
        <v>124</v>
      </c>
      <c r="E154" s="204" t="s">
        <v>260</v>
      </c>
      <c r="F154" s="205" t="s">
        <v>261</v>
      </c>
      <c r="G154" s="206" t="s">
        <v>127</v>
      </c>
      <c r="H154" s="207">
        <v>267.39999999999998</v>
      </c>
      <c r="I154" s="208"/>
      <c r="J154" s="209">
        <f>ROUND(I154*H154,2)</f>
        <v>0</v>
      </c>
      <c r="K154" s="205" t="s">
        <v>128</v>
      </c>
      <c r="L154" s="43"/>
      <c r="M154" s="210" t="s">
        <v>19</v>
      </c>
      <c r="N154" s="211" t="s">
        <v>43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129</v>
      </c>
      <c r="AT154" s="214" t="s">
        <v>124</v>
      </c>
      <c r="AU154" s="214" t="s">
        <v>81</v>
      </c>
      <c r="AY154" s="16" t="s">
        <v>122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77</v>
      </c>
      <c r="BK154" s="215">
        <f>ROUND(I154*H154,2)</f>
        <v>0</v>
      </c>
      <c r="BL154" s="16" t="s">
        <v>129</v>
      </c>
      <c r="BM154" s="214" t="s">
        <v>262</v>
      </c>
    </row>
    <row r="155" s="2" customFormat="1" ht="33" customHeight="1">
      <c r="A155" s="37"/>
      <c r="B155" s="38"/>
      <c r="C155" s="203" t="s">
        <v>263</v>
      </c>
      <c r="D155" s="203" t="s">
        <v>124</v>
      </c>
      <c r="E155" s="204" t="s">
        <v>264</v>
      </c>
      <c r="F155" s="205" t="s">
        <v>265</v>
      </c>
      <c r="G155" s="206" t="s">
        <v>127</v>
      </c>
      <c r="H155" s="207">
        <v>267.39999999999998</v>
      </c>
      <c r="I155" s="208"/>
      <c r="J155" s="209">
        <f>ROUND(I155*H155,2)</f>
        <v>0</v>
      </c>
      <c r="K155" s="205" t="s">
        <v>128</v>
      </c>
      <c r="L155" s="43"/>
      <c r="M155" s="210" t="s">
        <v>19</v>
      </c>
      <c r="N155" s="211" t="s">
        <v>43</v>
      </c>
      <c r="O155" s="83"/>
      <c r="P155" s="212">
        <f>O155*H155</f>
        <v>0</v>
      </c>
      <c r="Q155" s="212">
        <v>0.1837</v>
      </c>
      <c r="R155" s="212">
        <f>Q155*H155</f>
        <v>49.121379999999995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129</v>
      </c>
      <c r="AT155" s="214" t="s">
        <v>124</v>
      </c>
      <c r="AU155" s="214" t="s">
        <v>81</v>
      </c>
      <c r="AY155" s="16" t="s">
        <v>122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77</v>
      </c>
      <c r="BK155" s="215">
        <f>ROUND(I155*H155,2)</f>
        <v>0</v>
      </c>
      <c r="BL155" s="16" t="s">
        <v>129</v>
      </c>
      <c r="BM155" s="214" t="s">
        <v>266</v>
      </c>
    </row>
    <row r="156" s="2" customFormat="1" ht="33" customHeight="1">
      <c r="A156" s="37"/>
      <c r="B156" s="38"/>
      <c r="C156" s="203" t="s">
        <v>267</v>
      </c>
      <c r="D156" s="203" t="s">
        <v>124</v>
      </c>
      <c r="E156" s="204" t="s">
        <v>268</v>
      </c>
      <c r="F156" s="205" t="s">
        <v>269</v>
      </c>
      <c r="G156" s="206" t="s">
        <v>127</v>
      </c>
      <c r="H156" s="207">
        <v>267.39999999999998</v>
      </c>
      <c r="I156" s="208"/>
      <c r="J156" s="209">
        <f>ROUND(I156*H156,2)</f>
        <v>0</v>
      </c>
      <c r="K156" s="205" t="s">
        <v>128</v>
      </c>
      <c r="L156" s="43"/>
      <c r="M156" s="210" t="s">
        <v>19</v>
      </c>
      <c r="N156" s="211" t="s">
        <v>43</v>
      </c>
      <c r="O156" s="83"/>
      <c r="P156" s="212">
        <f>O156*H156</f>
        <v>0</v>
      </c>
      <c r="Q156" s="212">
        <v>0.1837</v>
      </c>
      <c r="R156" s="212">
        <f>Q156*H156</f>
        <v>49.121379999999995</v>
      </c>
      <c r="S156" s="212">
        <v>0</v>
      </c>
      <c r="T156" s="21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129</v>
      </c>
      <c r="AT156" s="214" t="s">
        <v>124</v>
      </c>
      <c r="AU156" s="214" t="s">
        <v>81</v>
      </c>
      <c r="AY156" s="16" t="s">
        <v>122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77</v>
      </c>
      <c r="BK156" s="215">
        <f>ROUND(I156*H156,2)</f>
        <v>0</v>
      </c>
      <c r="BL156" s="16" t="s">
        <v>129</v>
      </c>
      <c r="BM156" s="214" t="s">
        <v>270</v>
      </c>
    </row>
    <row r="157" s="2" customFormat="1" ht="16.5" customHeight="1">
      <c r="A157" s="37"/>
      <c r="B157" s="38"/>
      <c r="C157" s="239" t="s">
        <v>271</v>
      </c>
      <c r="D157" s="239" t="s">
        <v>200</v>
      </c>
      <c r="E157" s="240" t="s">
        <v>272</v>
      </c>
      <c r="F157" s="241" t="s">
        <v>273</v>
      </c>
      <c r="G157" s="242" t="s">
        <v>127</v>
      </c>
      <c r="H157" s="243">
        <v>272.74799999999999</v>
      </c>
      <c r="I157" s="244"/>
      <c r="J157" s="245">
        <f>ROUND(I157*H157,2)</f>
        <v>0</v>
      </c>
      <c r="K157" s="241" t="s">
        <v>128</v>
      </c>
      <c r="L157" s="246"/>
      <c r="M157" s="247" t="s">
        <v>19</v>
      </c>
      <c r="N157" s="248" t="s">
        <v>43</v>
      </c>
      <c r="O157" s="83"/>
      <c r="P157" s="212">
        <f>O157*H157</f>
        <v>0</v>
      </c>
      <c r="Q157" s="212">
        <v>0.222</v>
      </c>
      <c r="R157" s="212">
        <f>Q157*H157</f>
        <v>60.550055999999998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166</v>
      </c>
      <c r="AT157" s="214" t="s">
        <v>200</v>
      </c>
      <c r="AU157" s="214" t="s">
        <v>81</v>
      </c>
      <c r="AY157" s="16" t="s">
        <v>122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77</v>
      </c>
      <c r="BK157" s="215">
        <f>ROUND(I157*H157,2)</f>
        <v>0</v>
      </c>
      <c r="BL157" s="16" t="s">
        <v>129</v>
      </c>
      <c r="BM157" s="214" t="s">
        <v>274</v>
      </c>
    </row>
    <row r="158" s="2" customFormat="1">
      <c r="A158" s="37"/>
      <c r="B158" s="38"/>
      <c r="C158" s="39"/>
      <c r="D158" s="218" t="s">
        <v>253</v>
      </c>
      <c r="E158" s="39"/>
      <c r="F158" s="249" t="s">
        <v>275</v>
      </c>
      <c r="G158" s="39"/>
      <c r="H158" s="39"/>
      <c r="I158" s="250"/>
      <c r="J158" s="39"/>
      <c r="K158" s="39"/>
      <c r="L158" s="43"/>
      <c r="M158" s="251"/>
      <c r="N158" s="25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253</v>
      </c>
      <c r="AU158" s="16" t="s">
        <v>81</v>
      </c>
    </row>
    <row r="159" s="13" customFormat="1">
      <c r="A159" s="13"/>
      <c r="B159" s="216"/>
      <c r="C159" s="217"/>
      <c r="D159" s="218" t="s">
        <v>131</v>
      </c>
      <c r="E159" s="217"/>
      <c r="F159" s="220" t="s">
        <v>276</v>
      </c>
      <c r="G159" s="217"/>
      <c r="H159" s="221">
        <v>272.74799999999999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7" t="s">
        <v>131</v>
      </c>
      <c r="AU159" s="227" t="s">
        <v>81</v>
      </c>
      <c r="AV159" s="13" t="s">
        <v>81</v>
      </c>
      <c r="AW159" s="13" t="s">
        <v>4</v>
      </c>
      <c r="AX159" s="13" t="s">
        <v>77</v>
      </c>
      <c r="AY159" s="227" t="s">
        <v>122</v>
      </c>
    </row>
    <row r="160" s="2" customFormat="1" ht="33" customHeight="1">
      <c r="A160" s="37"/>
      <c r="B160" s="38"/>
      <c r="C160" s="203" t="s">
        <v>277</v>
      </c>
      <c r="D160" s="203" t="s">
        <v>124</v>
      </c>
      <c r="E160" s="204" t="s">
        <v>278</v>
      </c>
      <c r="F160" s="205" t="s">
        <v>279</v>
      </c>
      <c r="G160" s="206" t="s">
        <v>127</v>
      </c>
      <c r="H160" s="207">
        <v>128.80000000000001</v>
      </c>
      <c r="I160" s="208"/>
      <c r="J160" s="209">
        <f>ROUND(I160*H160,2)</f>
        <v>0</v>
      </c>
      <c r="K160" s="205" t="s">
        <v>128</v>
      </c>
      <c r="L160" s="43"/>
      <c r="M160" s="210" t="s">
        <v>19</v>
      </c>
      <c r="N160" s="211" t="s">
        <v>43</v>
      </c>
      <c r="O160" s="83"/>
      <c r="P160" s="212">
        <f>O160*H160</f>
        <v>0</v>
      </c>
      <c r="Q160" s="212">
        <v>0.19536000000000001</v>
      </c>
      <c r="R160" s="212">
        <f>Q160*H160</f>
        <v>25.162368000000004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129</v>
      </c>
      <c r="AT160" s="214" t="s">
        <v>124</v>
      </c>
      <c r="AU160" s="214" t="s">
        <v>81</v>
      </c>
      <c r="AY160" s="16" t="s">
        <v>122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77</v>
      </c>
      <c r="BK160" s="215">
        <f>ROUND(I160*H160,2)</f>
        <v>0</v>
      </c>
      <c r="BL160" s="16" t="s">
        <v>129</v>
      </c>
      <c r="BM160" s="214" t="s">
        <v>280</v>
      </c>
    </row>
    <row r="161" s="2" customFormat="1" ht="16.5" customHeight="1">
      <c r="A161" s="37"/>
      <c r="B161" s="38"/>
      <c r="C161" s="239" t="s">
        <v>281</v>
      </c>
      <c r="D161" s="239" t="s">
        <v>200</v>
      </c>
      <c r="E161" s="240" t="s">
        <v>272</v>
      </c>
      <c r="F161" s="241" t="s">
        <v>273</v>
      </c>
      <c r="G161" s="242" t="s">
        <v>127</v>
      </c>
      <c r="H161" s="243">
        <v>131.37600000000001</v>
      </c>
      <c r="I161" s="244"/>
      <c r="J161" s="245">
        <f>ROUND(I161*H161,2)</f>
        <v>0</v>
      </c>
      <c r="K161" s="241" t="s">
        <v>128</v>
      </c>
      <c r="L161" s="246"/>
      <c r="M161" s="247" t="s">
        <v>19</v>
      </c>
      <c r="N161" s="248" t="s">
        <v>43</v>
      </c>
      <c r="O161" s="83"/>
      <c r="P161" s="212">
        <f>O161*H161</f>
        <v>0</v>
      </c>
      <c r="Q161" s="212">
        <v>0.222</v>
      </c>
      <c r="R161" s="212">
        <f>Q161*H161</f>
        <v>29.165472000000001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166</v>
      </c>
      <c r="AT161" s="214" t="s">
        <v>200</v>
      </c>
      <c r="AU161" s="214" t="s">
        <v>81</v>
      </c>
      <c r="AY161" s="16" t="s">
        <v>122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77</v>
      </c>
      <c r="BK161" s="215">
        <f>ROUND(I161*H161,2)</f>
        <v>0</v>
      </c>
      <c r="BL161" s="16" t="s">
        <v>129</v>
      </c>
      <c r="BM161" s="214" t="s">
        <v>282</v>
      </c>
    </row>
    <row r="162" s="2" customFormat="1">
      <c r="A162" s="37"/>
      <c r="B162" s="38"/>
      <c r="C162" s="39"/>
      <c r="D162" s="218" t="s">
        <v>253</v>
      </c>
      <c r="E162" s="39"/>
      <c r="F162" s="249" t="s">
        <v>283</v>
      </c>
      <c r="G162" s="39"/>
      <c r="H162" s="39"/>
      <c r="I162" s="250"/>
      <c r="J162" s="39"/>
      <c r="K162" s="39"/>
      <c r="L162" s="43"/>
      <c r="M162" s="251"/>
      <c r="N162" s="25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253</v>
      </c>
      <c r="AU162" s="16" t="s">
        <v>81</v>
      </c>
    </row>
    <row r="163" s="13" customFormat="1">
      <c r="A163" s="13"/>
      <c r="B163" s="216"/>
      <c r="C163" s="217"/>
      <c r="D163" s="218" t="s">
        <v>131</v>
      </c>
      <c r="E163" s="217"/>
      <c r="F163" s="220" t="s">
        <v>284</v>
      </c>
      <c r="G163" s="217"/>
      <c r="H163" s="221">
        <v>131.37600000000001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7" t="s">
        <v>131</v>
      </c>
      <c r="AU163" s="227" t="s">
        <v>81</v>
      </c>
      <c r="AV163" s="13" t="s">
        <v>81</v>
      </c>
      <c r="AW163" s="13" t="s">
        <v>4</v>
      </c>
      <c r="AX163" s="13" t="s">
        <v>77</v>
      </c>
      <c r="AY163" s="227" t="s">
        <v>122</v>
      </c>
    </row>
    <row r="164" s="12" customFormat="1" ht="22.8" customHeight="1">
      <c r="A164" s="12"/>
      <c r="B164" s="187"/>
      <c r="C164" s="188"/>
      <c r="D164" s="189" t="s">
        <v>71</v>
      </c>
      <c r="E164" s="201" t="s">
        <v>153</v>
      </c>
      <c r="F164" s="201" t="s">
        <v>285</v>
      </c>
      <c r="G164" s="188"/>
      <c r="H164" s="188"/>
      <c r="I164" s="191"/>
      <c r="J164" s="202">
        <f>BK164</f>
        <v>0</v>
      </c>
      <c r="K164" s="188"/>
      <c r="L164" s="193"/>
      <c r="M164" s="194"/>
      <c r="N164" s="195"/>
      <c r="O164" s="195"/>
      <c r="P164" s="196">
        <f>SUM(P165:P169)</f>
        <v>0</v>
      </c>
      <c r="Q164" s="195"/>
      <c r="R164" s="196">
        <f>SUM(R165:R169)</f>
        <v>2.6289480000000003</v>
      </c>
      <c r="S164" s="195"/>
      <c r="T164" s="197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8" t="s">
        <v>77</v>
      </c>
      <c r="AT164" s="199" t="s">
        <v>71</v>
      </c>
      <c r="AU164" s="199" t="s">
        <v>77</v>
      </c>
      <c r="AY164" s="198" t="s">
        <v>122</v>
      </c>
      <c r="BK164" s="200">
        <f>SUM(BK165:BK169)</f>
        <v>0</v>
      </c>
    </row>
    <row r="165" s="2" customFormat="1" ht="21.75" customHeight="1">
      <c r="A165" s="37"/>
      <c r="B165" s="38"/>
      <c r="C165" s="203" t="s">
        <v>286</v>
      </c>
      <c r="D165" s="203" t="s">
        <v>124</v>
      </c>
      <c r="E165" s="204" t="s">
        <v>287</v>
      </c>
      <c r="F165" s="205" t="s">
        <v>288</v>
      </c>
      <c r="G165" s="206" t="s">
        <v>228</v>
      </c>
      <c r="H165" s="207">
        <v>49</v>
      </c>
      <c r="I165" s="208"/>
      <c r="J165" s="209">
        <f>ROUND(I165*H165,2)</f>
        <v>0</v>
      </c>
      <c r="K165" s="205" t="s">
        <v>128</v>
      </c>
      <c r="L165" s="43"/>
      <c r="M165" s="210" t="s">
        <v>19</v>
      </c>
      <c r="N165" s="211" t="s">
        <v>43</v>
      </c>
      <c r="O165" s="83"/>
      <c r="P165" s="212">
        <f>O165*H165</f>
        <v>0</v>
      </c>
      <c r="Q165" s="212">
        <v>0.0067999999999999996</v>
      </c>
      <c r="R165" s="212">
        <f>Q165*H165</f>
        <v>0.3332</v>
      </c>
      <c r="S165" s="212">
        <v>0</v>
      </c>
      <c r="T165" s="21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4" t="s">
        <v>129</v>
      </c>
      <c r="AT165" s="214" t="s">
        <v>124</v>
      </c>
      <c r="AU165" s="214" t="s">
        <v>81</v>
      </c>
      <c r="AY165" s="16" t="s">
        <v>122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77</v>
      </c>
      <c r="BK165" s="215">
        <f>ROUND(I165*H165,2)</f>
        <v>0</v>
      </c>
      <c r="BL165" s="16" t="s">
        <v>129</v>
      </c>
      <c r="BM165" s="214" t="s">
        <v>289</v>
      </c>
    </row>
    <row r="166" s="13" customFormat="1">
      <c r="A166" s="13"/>
      <c r="B166" s="216"/>
      <c r="C166" s="217"/>
      <c r="D166" s="218" t="s">
        <v>131</v>
      </c>
      <c r="E166" s="219" t="s">
        <v>19</v>
      </c>
      <c r="F166" s="220" t="s">
        <v>290</v>
      </c>
      <c r="G166" s="217"/>
      <c r="H166" s="221">
        <v>49</v>
      </c>
      <c r="I166" s="222"/>
      <c r="J166" s="217"/>
      <c r="K166" s="217"/>
      <c r="L166" s="223"/>
      <c r="M166" s="224"/>
      <c r="N166" s="225"/>
      <c r="O166" s="225"/>
      <c r="P166" s="225"/>
      <c r="Q166" s="225"/>
      <c r="R166" s="225"/>
      <c r="S166" s="225"/>
      <c r="T166" s="22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7" t="s">
        <v>131</v>
      </c>
      <c r="AU166" s="227" t="s">
        <v>81</v>
      </c>
      <c r="AV166" s="13" t="s">
        <v>81</v>
      </c>
      <c r="AW166" s="13" t="s">
        <v>33</v>
      </c>
      <c r="AX166" s="13" t="s">
        <v>77</v>
      </c>
      <c r="AY166" s="227" t="s">
        <v>122</v>
      </c>
    </row>
    <row r="167" s="2" customFormat="1" ht="21.75" customHeight="1">
      <c r="A167" s="37"/>
      <c r="B167" s="38"/>
      <c r="C167" s="203" t="s">
        <v>291</v>
      </c>
      <c r="D167" s="203" t="s">
        <v>124</v>
      </c>
      <c r="E167" s="204" t="s">
        <v>292</v>
      </c>
      <c r="F167" s="205" t="s">
        <v>293</v>
      </c>
      <c r="G167" s="206" t="s">
        <v>127</v>
      </c>
      <c r="H167" s="207">
        <v>83.299999999999997</v>
      </c>
      <c r="I167" s="208"/>
      <c r="J167" s="209">
        <f>ROUND(I167*H167,2)</f>
        <v>0</v>
      </c>
      <c r="K167" s="205" t="s">
        <v>128</v>
      </c>
      <c r="L167" s="43"/>
      <c r="M167" s="210" t="s">
        <v>19</v>
      </c>
      <c r="N167" s="211" t="s">
        <v>43</v>
      </c>
      <c r="O167" s="83"/>
      <c r="P167" s="212">
        <f>O167*H167</f>
        <v>0</v>
      </c>
      <c r="Q167" s="212">
        <v>0.027300000000000001</v>
      </c>
      <c r="R167" s="212">
        <f>Q167*H167</f>
        <v>2.2740900000000002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129</v>
      </c>
      <c r="AT167" s="214" t="s">
        <v>124</v>
      </c>
      <c r="AU167" s="214" t="s">
        <v>81</v>
      </c>
      <c r="AY167" s="16" t="s">
        <v>122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77</v>
      </c>
      <c r="BK167" s="215">
        <f>ROUND(I167*H167,2)</f>
        <v>0</v>
      </c>
      <c r="BL167" s="16" t="s">
        <v>129</v>
      </c>
      <c r="BM167" s="214" t="s">
        <v>294</v>
      </c>
    </row>
    <row r="168" s="13" customFormat="1">
      <c r="A168" s="13"/>
      <c r="B168" s="216"/>
      <c r="C168" s="217"/>
      <c r="D168" s="218" t="s">
        <v>131</v>
      </c>
      <c r="E168" s="219" t="s">
        <v>19</v>
      </c>
      <c r="F168" s="220" t="s">
        <v>295</v>
      </c>
      <c r="G168" s="217"/>
      <c r="H168" s="221">
        <v>83.299999999999997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7" t="s">
        <v>131</v>
      </c>
      <c r="AU168" s="227" t="s">
        <v>81</v>
      </c>
      <c r="AV168" s="13" t="s">
        <v>81</v>
      </c>
      <c r="AW168" s="13" t="s">
        <v>33</v>
      </c>
      <c r="AX168" s="13" t="s">
        <v>77</v>
      </c>
      <c r="AY168" s="227" t="s">
        <v>122</v>
      </c>
    </row>
    <row r="169" s="2" customFormat="1" ht="16.5" customHeight="1">
      <c r="A169" s="37"/>
      <c r="B169" s="38"/>
      <c r="C169" s="203" t="s">
        <v>296</v>
      </c>
      <c r="D169" s="203" t="s">
        <v>124</v>
      </c>
      <c r="E169" s="204" t="s">
        <v>297</v>
      </c>
      <c r="F169" s="205" t="s">
        <v>298</v>
      </c>
      <c r="G169" s="206" t="s">
        <v>127</v>
      </c>
      <c r="H169" s="207">
        <v>83.299999999999997</v>
      </c>
      <c r="I169" s="208"/>
      <c r="J169" s="209">
        <f>ROUND(I169*H169,2)</f>
        <v>0</v>
      </c>
      <c r="K169" s="205" t="s">
        <v>128</v>
      </c>
      <c r="L169" s="43"/>
      <c r="M169" s="210" t="s">
        <v>19</v>
      </c>
      <c r="N169" s="211" t="s">
        <v>43</v>
      </c>
      <c r="O169" s="83"/>
      <c r="P169" s="212">
        <f>O169*H169</f>
        <v>0</v>
      </c>
      <c r="Q169" s="212">
        <v>0.00025999999999999998</v>
      </c>
      <c r="R169" s="212">
        <f>Q169*H169</f>
        <v>0.021657999999999997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129</v>
      </c>
      <c r="AT169" s="214" t="s">
        <v>124</v>
      </c>
      <c r="AU169" s="214" t="s">
        <v>81</v>
      </c>
      <c r="AY169" s="16" t="s">
        <v>122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77</v>
      </c>
      <c r="BK169" s="215">
        <f>ROUND(I169*H169,2)</f>
        <v>0</v>
      </c>
      <c r="BL169" s="16" t="s">
        <v>129</v>
      </c>
      <c r="BM169" s="214" t="s">
        <v>299</v>
      </c>
    </row>
    <row r="170" s="12" customFormat="1" ht="22.8" customHeight="1">
      <c r="A170" s="12"/>
      <c r="B170" s="187"/>
      <c r="C170" s="188"/>
      <c r="D170" s="189" t="s">
        <v>71</v>
      </c>
      <c r="E170" s="201" t="s">
        <v>166</v>
      </c>
      <c r="F170" s="201" t="s">
        <v>300</v>
      </c>
      <c r="G170" s="188"/>
      <c r="H170" s="188"/>
      <c r="I170" s="191"/>
      <c r="J170" s="202">
        <f>BK170</f>
        <v>0</v>
      </c>
      <c r="K170" s="188"/>
      <c r="L170" s="193"/>
      <c r="M170" s="194"/>
      <c r="N170" s="195"/>
      <c r="O170" s="195"/>
      <c r="P170" s="196">
        <f>SUM(P171:P190)</f>
        <v>0</v>
      </c>
      <c r="Q170" s="195"/>
      <c r="R170" s="196">
        <f>SUM(R171:R190)</f>
        <v>1.6625800000000002</v>
      </c>
      <c r="S170" s="195"/>
      <c r="T170" s="197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8" t="s">
        <v>77</v>
      </c>
      <c r="AT170" s="199" t="s">
        <v>71</v>
      </c>
      <c r="AU170" s="199" t="s">
        <v>77</v>
      </c>
      <c r="AY170" s="198" t="s">
        <v>122</v>
      </c>
      <c r="BK170" s="200">
        <f>SUM(BK171:BK190)</f>
        <v>0</v>
      </c>
    </row>
    <row r="171" s="2" customFormat="1" ht="16.5" customHeight="1">
      <c r="A171" s="37"/>
      <c r="B171" s="38"/>
      <c r="C171" s="203" t="s">
        <v>301</v>
      </c>
      <c r="D171" s="203" t="s">
        <v>124</v>
      </c>
      <c r="E171" s="204" t="s">
        <v>302</v>
      </c>
      <c r="F171" s="205" t="s">
        <v>303</v>
      </c>
      <c r="G171" s="206" t="s">
        <v>228</v>
      </c>
      <c r="H171" s="207">
        <v>80</v>
      </c>
      <c r="I171" s="208"/>
      <c r="J171" s="209">
        <f>ROUND(I171*H171,2)</f>
        <v>0</v>
      </c>
      <c r="K171" s="205" t="s">
        <v>128</v>
      </c>
      <c r="L171" s="43"/>
      <c r="M171" s="210" t="s">
        <v>19</v>
      </c>
      <c r="N171" s="211" t="s">
        <v>43</v>
      </c>
      <c r="O171" s="83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4" t="s">
        <v>209</v>
      </c>
      <c r="AT171" s="214" t="s">
        <v>124</v>
      </c>
      <c r="AU171" s="214" t="s">
        <v>81</v>
      </c>
      <c r="AY171" s="16" t="s">
        <v>122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77</v>
      </c>
      <c r="BK171" s="215">
        <f>ROUND(I171*H171,2)</f>
        <v>0</v>
      </c>
      <c r="BL171" s="16" t="s">
        <v>209</v>
      </c>
      <c r="BM171" s="214" t="s">
        <v>304</v>
      </c>
    </row>
    <row r="172" s="2" customFormat="1" ht="16.5" customHeight="1">
      <c r="A172" s="37"/>
      <c r="B172" s="38"/>
      <c r="C172" s="203" t="s">
        <v>305</v>
      </c>
      <c r="D172" s="203" t="s">
        <v>124</v>
      </c>
      <c r="E172" s="204" t="s">
        <v>306</v>
      </c>
      <c r="F172" s="205" t="s">
        <v>307</v>
      </c>
      <c r="G172" s="206" t="s">
        <v>228</v>
      </c>
      <c r="H172" s="207">
        <v>4</v>
      </c>
      <c r="I172" s="208"/>
      <c r="J172" s="209">
        <f>ROUND(I172*H172,2)</f>
        <v>0</v>
      </c>
      <c r="K172" s="205" t="s">
        <v>128</v>
      </c>
      <c r="L172" s="43"/>
      <c r="M172" s="210" t="s">
        <v>19</v>
      </c>
      <c r="N172" s="211" t="s">
        <v>43</v>
      </c>
      <c r="O172" s="83"/>
      <c r="P172" s="212">
        <f>O172*H172</f>
        <v>0</v>
      </c>
      <c r="Q172" s="212">
        <v>0.01355</v>
      </c>
      <c r="R172" s="212">
        <f>Q172*H172</f>
        <v>0.054199999999999998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209</v>
      </c>
      <c r="AT172" s="214" t="s">
        <v>124</v>
      </c>
      <c r="AU172" s="214" t="s">
        <v>81</v>
      </c>
      <c r="AY172" s="16" t="s">
        <v>122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77</v>
      </c>
      <c r="BK172" s="215">
        <f>ROUND(I172*H172,2)</f>
        <v>0</v>
      </c>
      <c r="BL172" s="16" t="s">
        <v>209</v>
      </c>
      <c r="BM172" s="214" t="s">
        <v>308</v>
      </c>
    </row>
    <row r="173" s="13" customFormat="1">
      <c r="A173" s="13"/>
      <c r="B173" s="216"/>
      <c r="C173" s="217"/>
      <c r="D173" s="218" t="s">
        <v>131</v>
      </c>
      <c r="E173" s="219" t="s">
        <v>19</v>
      </c>
      <c r="F173" s="220" t="s">
        <v>309</v>
      </c>
      <c r="G173" s="217"/>
      <c r="H173" s="221">
        <v>4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7" t="s">
        <v>131</v>
      </c>
      <c r="AU173" s="227" t="s">
        <v>81</v>
      </c>
      <c r="AV173" s="13" t="s">
        <v>81</v>
      </c>
      <c r="AW173" s="13" t="s">
        <v>33</v>
      </c>
      <c r="AX173" s="13" t="s">
        <v>77</v>
      </c>
      <c r="AY173" s="227" t="s">
        <v>122</v>
      </c>
    </row>
    <row r="174" s="2" customFormat="1" ht="16.5" customHeight="1">
      <c r="A174" s="37"/>
      <c r="B174" s="38"/>
      <c r="C174" s="203" t="s">
        <v>310</v>
      </c>
      <c r="D174" s="203" t="s">
        <v>124</v>
      </c>
      <c r="E174" s="204" t="s">
        <v>311</v>
      </c>
      <c r="F174" s="205" t="s">
        <v>312</v>
      </c>
      <c r="G174" s="206" t="s">
        <v>313</v>
      </c>
      <c r="H174" s="207">
        <v>1</v>
      </c>
      <c r="I174" s="208"/>
      <c r="J174" s="209">
        <f>ROUND(I174*H174,2)</f>
        <v>0</v>
      </c>
      <c r="K174" s="205" t="s">
        <v>128</v>
      </c>
      <c r="L174" s="43"/>
      <c r="M174" s="210" t="s">
        <v>19</v>
      </c>
      <c r="N174" s="211" t="s">
        <v>43</v>
      </c>
      <c r="O174" s="83"/>
      <c r="P174" s="212">
        <f>O174*H174</f>
        <v>0</v>
      </c>
      <c r="Q174" s="212">
        <v>1.12181</v>
      </c>
      <c r="R174" s="212">
        <f>Q174*H174</f>
        <v>1.12181</v>
      </c>
      <c r="S174" s="212">
        <v>0</v>
      </c>
      <c r="T174" s="21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129</v>
      </c>
      <c r="AT174" s="214" t="s">
        <v>124</v>
      </c>
      <c r="AU174" s="214" t="s">
        <v>81</v>
      </c>
      <c r="AY174" s="16" t="s">
        <v>122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77</v>
      </c>
      <c r="BK174" s="215">
        <f>ROUND(I174*H174,2)</f>
        <v>0</v>
      </c>
      <c r="BL174" s="16" t="s">
        <v>129</v>
      </c>
      <c r="BM174" s="214" t="s">
        <v>314</v>
      </c>
    </row>
    <row r="175" s="2" customFormat="1" ht="16.5" customHeight="1">
      <c r="A175" s="37"/>
      <c r="B175" s="38"/>
      <c r="C175" s="239" t="s">
        <v>315</v>
      </c>
      <c r="D175" s="239" t="s">
        <v>200</v>
      </c>
      <c r="E175" s="240" t="s">
        <v>316</v>
      </c>
      <c r="F175" s="241" t="s">
        <v>317</v>
      </c>
      <c r="G175" s="242" t="s">
        <v>318</v>
      </c>
      <c r="H175" s="243">
        <v>1</v>
      </c>
      <c r="I175" s="244"/>
      <c r="J175" s="245">
        <f>ROUND(I175*H175,2)</f>
        <v>0</v>
      </c>
      <c r="K175" s="241" t="s">
        <v>19</v>
      </c>
      <c r="L175" s="246"/>
      <c r="M175" s="247" t="s">
        <v>19</v>
      </c>
      <c r="N175" s="248" t="s">
        <v>43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166</v>
      </c>
      <c r="AT175" s="214" t="s">
        <v>200</v>
      </c>
      <c r="AU175" s="214" t="s">
        <v>81</v>
      </c>
      <c r="AY175" s="16" t="s">
        <v>122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77</v>
      </c>
      <c r="BK175" s="215">
        <f>ROUND(I175*H175,2)</f>
        <v>0</v>
      </c>
      <c r="BL175" s="16" t="s">
        <v>129</v>
      </c>
      <c r="BM175" s="214" t="s">
        <v>319</v>
      </c>
    </row>
    <row r="176" s="2" customFormat="1">
      <c r="A176" s="37"/>
      <c r="B176" s="38"/>
      <c r="C176" s="203" t="s">
        <v>320</v>
      </c>
      <c r="D176" s="203" t="s">
        <v>124</v>
      </c>
      <c r="E176" s="204" t="s">
        <v>321</v>
      </c>
      <c r="F176" s="205" t="s">
        <v>322</v>
      </c>
      <c r="G176" s="206" t="s">
        <v>228</v>
      </c>
      <c r="H176" s="207">
        <v>45</v>
      </c>
      <c r="I176" s="208"/>
      <c r="J176" s="209">
        <f>ROUND(I176*H176,2)</f>
        <v>0</v>
      </c>
      <c r="K176" s="205" t="s">
        <v>128</v>
      </c>
      <c r="L176" s="43"/>
      <c r="M176" s="210" t="s">
        <v>19</v>
      </c>
      <c r="N176" s="211" t="s">
        <v>43</v>
      </c>
      <c r="O176" s="83"/>
      <c r="P176" s="212">
        <f>O176*H176</f>
        <v>0</v>
      </c>
      <c r="Q176" s="212">
        <v>0.0074599999999999996</v>
      </c>
      <c r="R176" s="212">
        <f>Q176*H176</f>
        <v>0.3357</v>
      </c>
      <c r="S176" s="212">
        <v>0</v>
      </c>
      <c r="T176" s="21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129</v>
      </c>
      <c r="AT176" s="214" t="s">
        <v>124</v>
      </c>
      <c r="AU176" s="214" t="s">
        <v>81</v>
      </c>
      <c r="AY176" s="16" t="s">
        <v>122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77</v>
      </c>
      <c r="BK176" s="215">
        <f>ROUND(I176*H176,2)</f>
        <v>0</v>
      </c>
      <c r="BL176" s="16" t="s">
        <v>129</v>
      </c>
      <c r="BM176" s="214" t="s">
        <v>323</v>
      </c>
    </row>
    <row r="177" s="2" customFormat="1">
      <c r="A177" s="37"/>
      <c r="B177" s="38"/>
      <c r="C177" s="203" t="s">
        <v>324</v>
      </c>
      <c r="D177" s="203" t="s">
        <v>124</v>
      </c>
      <c r="E177" s="204" t="s">
        <v>325</v>
      </c>
      <c r="F177" s="205" t="s">
        <v>326</v>
      </c>
      <c r="G177" s="206" t="s">
        <v>228</v>
      </c>
      <c r="H177" s="207">
        <v>35</v>
      </c>
      <c r="I177" s="208"/>
      <c r="J177" s="209">
        <f>ROUND(I177*H177,2)</f>
        <v>0</v>
      </c>
      <c r="K177" s="205" t="s">
        <v>128</v>
      </c>
      <c r="L177" s="43"/>
      <c r="M177" s="210" t="s">
        <v>19</v>
      </c>
      <c r="N177" s="211" t="s">
        <v>43</v>
      </c>
      <c r="O177" s="83"/>
      <c r="P177" s="212">
        <f>O177*H177</f>
        <v>0</v>
      </c>
      <c r="Q177" s="212">
        <v>0.0027599999999999999</v>
      </c>
      <c r="R177" s="212">
        <f>Q177*H177</f>
        <v>0.096599999999999991</v>
      </c>
      <c r="S177" s="212">
        <v>0</v>
      </c>
      <c r="T177" s="21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4" t="s">
        <v>129</v>
      </c>
      <c r="AT177" s="214" t="s">
        <v>124</v>
      </c>
      <c r="AU177" s="214" t="s">
        <v>81</v>
      </c>
      <c r="AY177" s="16" t="s">
        <v>122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77</v>
      </c>
      <c r="BK177" s="215">
        <f>ROUND(I177*H177,2)</f>
        <v>0</v>
      </c>
      <c r="BL177" s="16" t="s">
        <v>129</v>
      </c>
      <c r="BM177" s="214" t="s">
        <v>327</v>
      </c>
    </row>
    <row r="178" s="2" customFormat="1">
      <c r="A178" s="37"/>
      <c r="B178" s="38"/>
      <c r="C178" s="203" t="s">
        <v>328</v>
      </c>
      <c r="D178" s="203" t="s">
        <v>124</v>
      </c>
      <c r="E178" s="204" t="s">
        <v>329</v>
      </c>
      <c r="F178" s="205" t="s">
        <v>330</v>
      </c>
      <c r="G178" s="206" t="s">
        <v>313</v>
      </c>
      <c r="H178" s="207">
        <v>1</v>
      </c>
      <c r="I178" s="208"/>
      <c r="J178" s="209">
        <f>ROUND(I178*H178,2)</f>
        <v>0</v>
      </c>
      <c r="K178" s="205" t="s">
        <v>128</v>
      </c>
      <c r="L178" s="43"/>
      <c r="M178" s="210" t="s">
        <v>19</v>
      </c>
      <c r="N178" s="211" t="s">
        <v>43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129</v>
      </c>
      <c r="AT178" s="214" t="s">
        <v>124</v>
      </c>
      <c r="AU178" s="214" t="s">
        <v>81</v>
      </c>
      <c r="AY178" s="16" t="s">
        <v>122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77</v>
      </c>
      <c r="BK178" s="215">
        <f>ROUND(I178*H178,2)</f>
        <v>0</v>
      </c>
      <c r="BL178" s="16" t="s">
        <v>129</v>
      </c>
      <c r="BM178" s="214" t="s">
        <v>331</v>
      </c>
    </row>
    <row r="179" s="2" customFormat="1" ht="16.5" customHeight="1">
      <c r="A179" s="37"/>
      <c r="B179" s="38"/>
      <c r="C179" s="239" t="s">
        <v>332</v>
      </c>
      <c r="D179" s="239" t="s">
        <v>200</v>
      </c>
      <c r="E179" s="240" t="s">
        <v>333</v>
      </c>
      <c r="F179" s="241" t="s">
        <v>334</v>
      </c>
      <c r="G179" s="242" t="s">
        <v>313</v>
      </c>
      <c r="H179" s="243">
        <v>1</v>
      </c>
      <c r="I179" s="244"/>
      <c r="J179" s="245">
        <f>ROUND(I179*H179,2)</f>
        <v>0</v>
      </c>
      <c r="K179" s="241" t="s">
        <v>128</v>
      </c>
      <c r="L179" s="246"/>
      <c r="M179" s="247" t="s">
        <v>19</v>
      </c>
      <c r="N179" s="248" t="s">
        <v>43</v>
      </c>
      <c r="O179" s="83"/>
      <c r="P179" s="212">
        <f>O179*H179</f>
        <v>0</v>
      </c>
      <c r="Q179" s="212">
        <v>0.00040999999999999999</v>
      </c>
      <c r="R179" s="212">
        <f>Q179*H179</f>
        <v>0.00040999999999999999</v>
      </c>
      <c r="S179" s="212">
        <v>0</v>
      </c>
      <c r="T179" s="21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166</v>
      </c>
      <c r="AT179" s="214" t="s">
        <v>200</v>
      </c>
      <c r="AU179" s="214" t="s">
        <v>81</v>
      </c>
      <c r="AY179" s="16" t="s">
        <v>122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77</v>
      </c>
      <c r="BK179" s="215">
        <f>ROUND(I179*H179,2)</f>
        <v>0</v>
      </c>
      <c r="BL179" s="16" t="s">
        <v>129</v>
      </c>
      <c r="BM179" s="214" t="s">
        <v>335</v>
      </c>
    </row>
    <row r="180" s="2" customFormat="1">
      <c r="A180" s="37"/>
      <c r="B180" s="38"/>
      <c r="C180" s="203" t="s">
        <v>336</v>
      </c>
      <c r="D180" s="203" t="s">
        <v>124</v>
      </c>
      <c r="E180" s="204" t="s">
        <v>337</v>
      </c>
      <c r="F180" s="205" t="s">
        <v>338</v>
      </c>
      <c r="G180" s="206" t="s">
        <v>313</v>
      </c>
      <c r="H180" s="207">
        <v>1</v>
      </c>
      <c r="I180" s="208"/>
      <c r="J180" s="209">
        <f>ROUND(I180*H180,2)</f>
        <v>0</v>
      </c>
      <c r="K180" s="205" t="s">
        <v>128</v>
      </c>
      <c r="L180" s="43"/>
      <c r="M180" s="210" t="s">
        <v>19</v>
      </c>
      <c r="N180" s="211" t="s">
        <v>43</v>
      </c>
      <c r="O180" s="83"/>
      <c r="P180" s="212">
        <f>O180*H180</f>
        <v>0</v>
      </c>
      <c r="Q180" s="212">
        <v>1.0000000000000001E-05</v>
      </c>
      <c r="R180" s="212">
        <f>Q180*H180</f>
        <v>1.0000000000000001E-05</v>
      </c>
      <c r="S180" s="212">
        <v>0</v>
      </c>
      <c r="T180" s="21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4" t="s">
        <v>129</v>
      </c>
      <c r="AT180" s="214" t="s">
        <v>124</v>
      </c>
      <c r="AU180" s="214" t="s">
        <v>81</v>
      </c>
      <c r="AY180" s="16" t="s">
        <v>122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77</v>
      </c>
      <c r="BK180" s="215">
        <f>ROUND(I180*H180,2)</f>
        <v>0</v>
      </c>
      <c r="BL180" s="16" t="s">
        <v>129</v>
      </c>
      <c r="BM180" s="214" t="s">
        <v>339</v>
      </c>
    </row>
    <row r="181" s="2" customFormat="1" ht="16.5" customHeight="1">
      <c r="A181" s="37"/>
      <c r="B181" s="38"/>
      <c r="C181" s="239" t="s">
        <v>340</v>
      </c>
      <c r="D181" s="239" t="s">
        <v>200</v>
      </c>
      <c r="E181" s="240" t="s">
        <v>341</v>
      </c>
      <c r="F181" s="241" t="s">
        <v>342</v>
      </c>
      <c r="G181" s="242" t="s">
        <v>313</v>
      </c>
      <c r="H181" s="243">
        <v>1</v>
      </c>
      <c r="I181" s="244"/>
      <c r="J181" s="245">
        <f>ROUND(I181*H181,2)</f>
        <v>0</v>
      </c>
      <c r="K181" s="241" t="s">
        <v>128</v>
      </c>
      <c r="L181" s="246"/>
      <c r="M181" s="247" t="s">
        <v>19</v>
      </c>
      <c r="N181" s="248" t="s">
        <v>43</v>
      </c>
      <c r="O181" s="83"/>
      <c r="P181" s="212">
        <f>O181*H181</f>
        <v>0</v>
      </c>
      <c r="Q181" s="212">
        <v>0.0014300000000000001</v>
      </c>
      <c r="R181" s="212">
        <f>Q181*H181</f>
        <v>0.0014300000000000001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166</v>
      </c>
      <c r="AT181" s="214" t="s">
        <v>200</v>
      </c>
      <c r="AU181" s="214" t="s">
        <v>81</v>
      </c>
      <c r="AY181" s="16" t="s">
        <v>122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77</v>
      </c>
      <c r="BK181" s="215">
        <f>ROUND(I181*H181,2)</f>
        <v>0</v>
      </c>
      <c r="BL181" s="16" t="s">
        <v>129</v>
      </c>
      <c r="BM181" s="214" t="s">
        <v>343</v>
      </c>
    </row>
    <row r="182" s="2" customFormat="1" ht="21.75" customHeight="1">
      <c r="A182" s="37"/>
      <c r="B182" s="38"/>
      <c r="C182" s="203" t="s">
        <v>344</v>
      </c>
      <c r="D182" s="203" t="s">
        <v>124</v>
      </c>
      <c r="E182" s="204" t="s">
        <v>345</v>
      </c>
      <c r="F182" s="205" t="s">
        <v>346</v>
      </c>
      <c r="G182" s="206" t="s">
        <v>228</v>
      </c>
      <c r="H182" s="207">
        <v>5</v>
      </c>
      <c r="I182" s="208"/>
      <c r="J182" s="209">
        <f>ROUND(I182*H182,2)</f>
        <v>0</v>
      </c>
      <c r="K182" s="205" t="s">
        <v>128</v>
      </c>
      <c r="L182" s="43"/>
      <c r="M182" s="210" t="s">
        <v>19</v>
      </c>
      <c r="N182" s="211" t="s">
        <v>43</v>
      </c>
      <c r="O182" s="83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4" t="s">
        <v>129</v>
      </c>
      <c r="AT182" s="214" t="s">
        <v>124</v>
      </c>
      <c r="AU182" s="214" t="s">
        <v>81</v>
      </c>
      <c r="AY182" s="16" t="s">
        <v>122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77</v>
      </c>
      <c r="BK182" s="215">
        <f>ROUND(I182*H182,2)</f>
        <v>0</v>
      </c>
      <c r="BL182" s="16" t="s">
        <v>129</v>
      </c>
      <c r="BM182" s="214" t="s">
        <v>347</v>
      </c>
    </row>
    <row r="183" s="2" customFormat="1">
      <c r="A183" s="37"/>
      <c r="B183" s="38"/>
      <c r="C183" s="203" t="s">
        <v>348</v>
      </c>
      <c r="D183" s="203" t="s">
        <v>124</v>
      </c>
      <c r="E183" s="204" t="s">
        <v>349</v>
      </c>
      <c r="F183" s="205" t="s">
        <v>350</v>
      </c>
      <c r="G183" s="206" t="s">
        <v>313</v>
      </c>
      <c r="H183" s="207">
        <v>2</v>
      </c>
      <c r="I183" s="208"/>
      <c r="J183" s="209">
        <f>ROUND(I183*H183,2)</f>
        <v>0</v>
      </c>
      <c r="K183" s="205" t="s">
        <v>128</v>
      </c>
      <c r="L183" s="43"/>
      <c r="M183" s="210" t="s">
        <v>19</v>
      </c>
      <c r="N183" s="211" t="s">
        <v>43</v>
      </c>
      <c r="O183" s="83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4" t="s">
        <v>129</v>
      </c>
      <c r="AT183" s="214" t="s">
        <v>124</v>
      </c>
      <c r="AU183" s="214" t="s">
        <v>81</v>
      </c>
      <c r="AY183" s="16" t="s">
        <v>122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77</v>
      </c>
      <c r="BK183" s="215">
        <f>ROUND(I183*H183,2)</f>
        <v>0</v>
      </c>
      <c r="BL183" s="16" t="s">
        <v>129</v>
      </c>
      <c r="BM183" s="214" t="s">
        <v>351</v>
      </c>
    </row>
    <row r="184" s="2" customFormat="1" ht="16.5" customHeight="1">
      <c r="A184" s="37"/>
      <c r="B184" s="38"/>
      <c r="C184" s="239" t="s">
        <v>352</v>
      </c>
      <c r="D184" s="239" t="s">
        <v>200</v>
      </c>
      <c r="E184" s="240" t="s">
        <v>353</v>
      </c>
      <c r="F184" s="241" t="s">
        <v>354</v>
      </c>
      <c r="G184" s="242" t="s">
        <v>313</v>
      </c>
      <c r="H184" s="243">
        <v>2</v>
      </c>
      <c r="I184" s="244"/>
      <c r="J184" s="245">
        <f>ROUND(I184*H184,2)</f>
        <v>0</v>
      </c>
      <c r="K184" s="241" t="s">
        <v>128</v>
      </c>
      <c r="L184" s="246"/>
      <c r="M184" s="247" t="s">
        <v>19</v>
      </c>
      <c r="N184" s="248" t="s">
        <v>43</v>
      </c>
      <c r="O184" s="83"/>
      <c r="P184" s="212">
        <f>O184*H184</f>
        <v>0</v>
      </c>
      <c r="Q184" s="212">
        <v>0.0015</v>
      </c>
      <c r="R184" s="212">
        <f>Q184*H184</f>
        <v>0.0030000000000000001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166</v>
      </c>
      <c r="AT184" s="214" t="s">
        <v>200</v>
      </c>
      <c r="AU184" s="214" t="s">
        <v>81</v>
      </c>
      <c r="AY184" s="16" t="s">
        <v>122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77</v>
      </c>
      <c r="BK184" s="215">
        <f>ROUND(I184*H184,2)</f>
        <v>0</v>
      </c>
      <c r="BL184" s="16" t="s">
        <v>129</v>
      </c>
      <c r="BM184" s="214" t="s">
        <v>355</v>
      </c>
    </row>
    <row r="185" s="2" customFormat="1">
      <c r="A185" s="37"/>
      <c r="B185" s="38"/>
      <c r="C185" s="203" t="s">
        <v>356</v>
      </c>
      <c r="D185" s="203" t="s">
        <v>124</v>
      </c>
      <c r="E185" s="204" t="s">
        <v>357</v>
      </c>
      <c r="F185" s="205" t="s">
        <v>358</v>
      </c>
      <c r="G185" s="206" t="s">
        <v>313</v>
      </c>
      <c r="H185" s="207">
        <v>5</v>
      </c>
      <c r="I185" s="208"/>
      <c r="J185" s="209">
        <f>ROUND(I185*H185,2)</f>
        <v>0</v>
      </c>
      <c r="K185" s="205" t="s">
        <v>128</v>
      </c>
      <c r="L185" s="43"/>
      <c r="M185" s="210" t="s">
        <v>19</v>
      </c>
      <c r="N185" s="211" t="s">
        <v>43</v>
      </c>
      <c r="O185" s="83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4" t="s">
        <v>129</v>
      </c>
      <c r="AT185" s="214" t="s">
        <v>124</v>
      </c>
      <c r="AU185" s="214" t="s">
        <v>81</v>
      </c>
      <c r="AY185" s="16" t="s">
        <v>122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77</v>
      </c>
      <c r="BK185" s="215">
        <f>ROUND(I185*H185,2)</f>
        <v>0</v>
      </c>
      <c r="BL185" s="16" t="s">
        <v>129</v>
      </c>
      <c r="BM185" s="214" t="s">
        <v>359</v>
      </c>
    </row>
    <row r="186" s="2" customFormat="1" ht="16.5" customHeight="1">
      <c r="A186" s="37"/>
      <c r="B186" s="38"/>
      <c r="C186" s="239" t="s">
        <v>360</v>
      </c>
      <c r="D186" s="239" t="s">
        <v>200</v>
      </c>
      <c r="E186" s="240" t="s">
        <v>361</v>
      </c>
      <c r="F186" s="241" t="s">
        <v>362</v>
      </c>
      <c r="G186" s="242" t="s">
        <v>313</v>
      </c>
      <c r="H186" s="243">
        <v>3</v>
      </c>
      <c r="I186" s="244"/>
      <c r="J186" s="245">
        <f>ROUND(I186*H186,2)</f>
        <v>0</v>
      </c>
      <c r="K186" s="241" t="s">
        <v>128</v>
      </c>
      <c r="L186" s="246"/>
      <c r="M186" s="247" t="s">
        <v>19</v>
      </c>
      <c r="N186" s="248" t="s">
        <v>43</v>
      </c>
      <c r="O186" s="83"/>
      <c r="P186" s="212">
        <f>O186*H186</f>
        <v>0</v>
      </c>
      <c r="Q186" s="212">
        <v>0.00035</v>
      </c>
      <c r="R186" s="212">
        <f>Q186*H186</f>
        <v>0.0010499999999999999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166</v>
      </c>
      <c r="AT186" s="214" t="s">
        <v>200</v>
      </c>
      <c r="AU186" s="214" t="s">
        <v>81</v>
      </c>
      <c r="AY186" s="16" t="s">
        <v>122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77</v>
      </c>
      <c r="BK186" s="215">
        <f>ROUND(I186*H186,2)</f>
        <v>0</v>
      </c>
      <c r="BL186" s="16" t="s">
        <v>129</v>
      </c>
      <c r="BM186" s="214" t="s">
        <v>363</v>
      </c>
    </row>
    <row r="187" s="2" customFormat="1" ht="16.5" customHeight="1">
      <c r="A187" s="37"/>
      <c r="B187" s="38"/>
      <c r="C187" s="239" t="s">
        <v>364</v>
      </c>
      <c r="D187" s="239" t="s">
        <v>200</v>
      </c>
      <c r="E187" s="240" t="s">
        <v>365</v>
      </c>
      <c r="F187" s="241" t="s">
        <v>366</v>
      </c>
      <c r="G187" s="242" t="s">
        <v>313</v>
      </c>
      <c r="H187" s="243">
        <v>2</v>
      </c>
      <c r="I187" s="244"/>
      <c r="J187" s="245">
        <f>ROUND(I187*H187,2)</f>
        <v>0</v>
      </c>
      <c r="K187" s="241" t="s">
        <v>128</v>
      </c>
      <c r="L187" s="246"/>
      <c r="M187" s="247" t="s">
        <v>19</v>
      </c>
      <c r="N187" s="248" t="s">
        <v>43</v>
      </c>
      <c r="O187" s="83"/>
      <c r="P187" s="212">
        <f>O187*H187</f>
        <v>0</v>
      </c>
      <c r="Q187" s="212">
        <v>0.00044999999999999999</v>
      </c>
      <c r="R187" s="212">
        <f>Q187*H187</f>
        <v>0.00089999999999999998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166</v>
      </c>
      <c r="AT187" s="214" t="s">
        <v>200</v>
      </c>
      <c r="AU187" s="214" t="s">
        <v>81</v>
      </c>
      <c r="AY187" s="16" t="s">
        <v>122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77</v>
      </c>
      <c r="BK187" s="215">
        <f>ROUND(I187*H187,2)</f>
        <v>0</v>
      </c>
      <c r="BL187" s="16" t="s">
        <v>129</v>
      </c>
      <c r="BM187" s="214" t="s">
        <v>367</v>
      </c>
    </row>
    <row r="188" s="2" customFormat="1">
      <c r="A188" s="37"/>
      <c r="B188" s="38"/>
      <c r="C188" s="203" t="s">
        <v>368</v>
      </c>
      <c r="D188" s="203" t="s">
        <v>124</v>
      </c>
      <c r="E188" s="204" t="s">
        <v>369</v>
      </c>
      <c r="F188" s="205" t="s">
        <v>370</v>
      </c>
      <c r="G188" s="206" t="s">
        <v>313</v>
      </c>
      <c r="H188" s="207">
        <v>1</v>
      </c>
      <c r="I188" s="208"/>
      <c r="J188" s="209">
        <f>ROUND(I188*H188,2)</f>
        <v>0</v>
      </c>
      <c r="K188" s="205" t="s">
        <v>128</v>
      </c>
      <c r="L188" s="43"/>
      <c r="M188" s="210" t="s">
        <v>19</v>
      </c>
      <c r="N188" s="211" t="s">
        <v>43</v>
      </c>
      <c r="O188" s="83"/>
      <c r="P188" s="212">
        <f>O188*H188</f>
        <v>0</v>
      </c>
      <c r="Q188" s="212">
        <v>0.04027</v>
      </c>
      <c r="R188" s="212">
        <f>Q188*H188</f>
        <v>0.04027</v>
      </c>
      <c r="S188" s="212">
        <v>0</v>
      </c>
      <c r="T188" s="21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4" t="s">
        <v>129</v>
      </c>
      <c r="AT188" s="214" t="s">
        <v>124</v>
      </c>
      <c r="AU188" s="214" t="s">
        <v>81</v>
      </c>
      <c r="AY188" s="16" t="s">
        <v>122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77</v>
      </c>
      <c r="BK188" s="215">
        <f>ROUND(I188*H188,2)</f>
        <v>0</v>
      </c>
      <c r="BL188" s="16" t="s">
        <v>129</v>
      </c>
      <c r="BM188" s="214" t="s">
        <v>371</v>
      </c>
    </row>
    <row r="189" s="2" customFormat="1" ht="16.5" customHeight="1">
      <c r="A189" s="37"/>
      <c r="B189" s="38"/>
      <c r="C189" s="203" t="s">
        <v>372</v>
      </c>
      <c r="D189" s="203" t="s">
        <v>124</v>
      </c>
      <c r="E189" s="204" t="s">
        <v>373</v>
      </c>
      <c r="F189" s="205" t="s">
        <v>374</v>
      </c>
      <c r="G189" s="206" t="s">
        <v>228</v>
      </c>
      <c r="H189" s="207">
        <v>80</v>
      </c>
      <c r="I189" s="208"/>
      <c r="J189" s="209">
        <f>ROUND(I189*H189,2)</f>
        <v>0</v>
      </c>
      <c r="K189" s="205" t="s">
        <v>128</v>
      </c>
      <c r="L189" s="43"/>
      <c r="M189" s="210" t="s">
        <v>19</v>
      </c>
      <c r="N189" s="211" t="s">
        <v>43</v>
      </c>
      <c r="O189" s="83"/>
      <c r="P189" s="212">
        <f>O189*H189</f>
        <v>0</v>
      </c>
      <c r="Q189" s="212">
        <v>9.0000000000000006E-05</v>
      </c>
      <c r="R189" s="212">
        <f>Q189*H189</f>
        <v>0.0072000000000000007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129</v>
      </c>
      <c r="AT189" s="214" t="s">
        <v>124</v>
      </c>
      <c r="AU189" s="214" t="s">
        <v>81</v>
      </c>
      <c r="AY189" s="16" t="s">
        <v>122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77</v>
      </c>
      <c r="BK189" s="215">
        <f>ROUND(I189*H189,2)</f>
        <v>0</v>
      </c>
      <c r="BL189" s="16" t="s">
        <v>129</v>
      </c>
      <c r="BM189" s="214" t="s">
        <v>375</v>
      </c>
    </row>
    <row r="190" s="2" customFormat="1">
      <c r="A190" s="37"/>
      <c r="B190" s="38"/>
      <c r="C190" s="203" t="s">
        <v>376</v>
      </c>
      <c r="D190" s="203" t="s">
        <v>124</v>
      </c>
      <c r="E190" s="204" t="s">
        <v>377</v>
      </c>
      <c r="F190" s="205" t="s">
        <v>378</v>
      </c>
      <c r="G190" s="206" t="s">
        <v>183</v>
      </c>
      <c r="H190" s="207">
        <v>1.7749999999999999</v>
      </c>
      <c r="I190" s="208"/>
      <c r="J190" s="209">
        <f>ROUND(I190*H190,2)</f>
        <v>0</v>
      </c>
      <c r="K190" s="205" t="s">
        <v>128</v>
      </c>
      <c r="L190" s="43"/>
      <c r="M190" s="210" t="s">
        <v>19</v>
      </c>
      <c r="N190" s="211" t="s">
        <v>43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129</v>
      </c>
      <c r="AT190" s="214" t="s">
        <v>124</v>
      </c>
      <c r="AU190" s="214" t="s">
        <v>81</v>
      </c>
      <c r="AY190" s="16" t="s">
        <v>122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77</v>
      </c>
      <c r="BK190" s="215">
        <f>ROUND(I190*H190,2)</f>
        <v>0</v>
      </c>
      <c r="BL190" s="16" t="s">
        <v>129</v>
      </c>
      <c r="BM190" s="214" t="s">
        <v>379</v>
      </c>
    </row>
    <row r="191" s="12" customFormat="1" ht="22.8" customHeight="1">
      <c r="A191" s="12"/>
      <c r="B191" s="187"/>
      <c r="C191" s="188"/>
      <c r="D191" s="189" t="s">
        <v>71</v>
      </c>
      <c r="E191" s="201" t="s">
        <v>170</v>
      </c>
      <c r="F191" s="201" t="s">
        <v>380</v>
      </c>
      <c r="G191" s="188"/>
      <c r="H191" s="188"/>
      <c r="I191" s="191"/>
      <c r="J191" s="202">
        <f>BK191</f>
        <v>0</v>
      </c>
      <c r="K191" s="188"/>
      <c r="L191" s="193"/>
      <c r="M191" s="194"/>
      <c r="N191" s="195"/>
      <c r="O191" s="195"/>
      <c r="P191" s="196">
        <f>SUM(P192:P206)</f>
        <v>0</v>
      </c>
      <c r="Q191" s="195"/>
      <c r="R191" s="196">
        <f>SUM(R192:R206)</f>
        <v>1.0546315199999998</v>
      </c>
      <c r="S191" s="195"/>
      <c r="T191" s="197">
        <f>SUM(T192:T206)</f>
        <v>25.19014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8" t="s">
        <v>77</v>
      </c>
      <c r="AT191" s="199" t="s">
        <v>71</v>
      </c>
      <c r="AU191" s="199" t="s">
        <v>77</v>
      </c>
      <c r="AY191" s="198" t="s">
        <v>122</v>
      </c>
      <c r="BK191" s="200">
        <f>SUM(BK192:BK206)</f>
        <v>0</v>
      </c>
    </row>
    <row r="192" s="2" customFormat="1">
      <c r="A192" s="37"/>
      <c r="B192" s="38"/>
      <c r="C192" s="203" t="s">
        <v>381</v>
      </c>
      <c r="D192" s="203" t="s">
        <v>124</v>
      </c>
      <c r="E192" s="204" t="s">
        <v>382</v>
      </c>
      <c r="F192" s="205" t="s">
        <v>383</v>
      </c>
      <c r="G192" s="206" t="s">
        <v>228</v>
      </c>
      <c r="H192" s="207">
        <v>65</v>
      </c>
      <c r="I192" s="208"/>
      <c r="J192" s="209">
        <f>ROUND(I192*H192,2)</f>
        <v>0</v>
      </c>
      <c r="K192" s="205" t="s">
        <v>128</v>
      </c>
      <c r="L192" s="43"/>
      <c r="M192" s="210" t="s">
        <v>19</v>
      </c>
      <c r="N192" s="211" t="s">
        <v>43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0.34999999999999998</v>
      </c>
      <c r="T192" s="213">
        <f>S192*H192</f>
        <v>22.75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129</v>
      </c>
      <c r="AT192" s="214" t="s">
        <v>124</v>
      </c>
      <c r="AU192" s="214" t="s">
        <v>81</v>
      </c>
      <c r="AY192" s="16" t="s">
        <v>122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77</v>
      </c>
      <c r="BK192" s="215">
        <f>ROUND(I192*H192,2)</f>
        <v>0</v>
      </c>
      <c r="BL192" s="16" t="s">
        <v>129</v>
      </c>
      <c r="BM192" s="214" t="s">
        <v>384</v>
      </c>
    </row>
    <row r="193" s="2" customFormat="1" ht="16.5" customHeight="1">
      <c r="A193" s="37"/>
      <c r="B193" s="38"/>
      <c r="C193" s="203" t="s">
        <v>385</v>
      </c>
      <c r="D193" s="203" t="s">
        <v>124</v>
      </c>
      <c r="E193" s="204" t="s">
        <v>386</v>
      </c>
      <c r="F193" s="205" t="s">
        <v>387</v>
      </c>
      <c r="G193" s="206" t="s">
        <v>127</v>
      </c>
      <c r="H193" s="207">
        <v>5.5800000000000001</v>
      </c>
      <c r="I193" s="208"/>
      <c r="J193" s="209">
        <f>ROUND(I193*H193,2)</f>
        <v>0</v>
      </c>
      <c r="K193" s="205" t="s">
        <v>128</v>
      </c>
      <c r="L193" s="43"/>
      <c r="M193" s="210" t="s">
        <v>19</v>
      </c>
      <c r="N193" s="211" t="s">
        <v>43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0.108</v>
      </c>
      <c r="T193" s="213">
        <f>S193*H193</f>
        <v>0.60263999999999995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129</v>
      </c>
      <c r="AT193" s="214" t="s">
        <v>124</v>
      </c>
      <c r="AU193" s="214" t="s">
        <v>81</v>
      </c>
      <c r="AY193" s="16" t="s">
        <v>122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77</v>
      </c>
      <c r="BK193" s="215">
        <f>ROUND(I193*H193,2)</f>
        <v>0</v>
      </c>
      <c r="BL193" s="16" t="s">
        <v>129</v>
      </c>
      <c r="BM193" s="214" t="s">
        <v>388</v>
      </c>
    </row>
    <row r="194" s="13" customFormat="1">
      <c r="A194" s="13"/>
      <c r="B194" s="216"/>
      <c r="C194" s="217"/>
      <c r="D194" s="218" t="s">
        <v>131</v>
      </c>
      <c r="E194" s="219" t="s">
        <v>19</v>
      </c>
      <c r="F194" s="220" t="s">
        <v>389</v>
      </c>
      <c r="G194" s="217"/>
      <c r="H194" s="221">
        <v>5.5800000000000001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7" t="s">
        <v>131</v>
      </c>
      <c r="AU194" s="227" t="s">
        <v>81</v>
      </c>
      <c r="AV194" s="13" t="s">
        <v>81</v>
      </c>
      <c r="AW194" s="13" t="s">
        <v>33</v>
      </c>
      <c r="AX194" s="13" t="s">
        <v>77</v>
      </c>
      <c r="AY194" s="227" t="s">
        <v>122</v>
      </c>
    </row>
    <row r="195" s="2" customFormat="1" ht="16.5" customHeight="1">
      <c r="A195" s="37"/>
      <c r="B195" s="38"/>
      <c r="C195" s="203" t="s">
        <v>390</v>
      </c>
      <c r="D195" s="203" t="s">
        <v>124</v>
      </c>
      <c r="E195" s="204" t="s">
        <v>391</v>
      </c>
      <c r="F195" s="205" t="s">
        <v>392</v>
      </c>
      <c r="G195" s="206" t="s">
        <v>127</v>
      </c>
      <c r="H195" s="207">
        <v>7.3499999999999996</v>
      </c>
      <c r="I195" s="208"/>
      <c r="J195" s="209">
        <f>ROUND(I195*H195,2)</f>
        <v>0</v>
      </c>
      <c r="K195" s="205" t="s">
        <v>128</v>
      </c>
      <c r="L195" s="43"/>
      <c r="M195" s="210" t="s">
        <v>19</v>
      </c>
      <c r="N195" s="211" t="s">
        <v>43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0.25</v>
      </c>
      <c r="T195" s="213">
        <f>S195*H195</f>
        <v>1.8374999999999999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129</v>
      </c>
      <c r="AT195" s="214" t="s">
        <v>124</v>
      </c>
      <c r="AU195" s="214" t="s">
        <v>81</v>
      </c>
      <c r="AY195" s="16" t="s">
        <v>122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77</v>
      </c>
      <c r="BK195" s="215">
        <f>ROUND(I195*H195,2)</f>
        <v>0</v>
      </c>
      <c r="BL195" s="16" t="s">
        <v>129</v>
      </c>
      <c r="BM195" s="214" t="s">
        <v>393</v>
      </c>
    </row>
    <row r="196" s="13" customFormat="1">
      <c r="A196" s="13"/>
      <c r="B196" s="216"/>
      <c r="C196" s="217"/>
      <c r="D196" s="218" t="s">
        <v>131</v>
      </c>
      <c r="E196" s="219" t="s">
        <v>19</v>
      </c>
      <c r="F196" s="220" t="s">
        <v>394</v>
      </c>
      <c r="G196" s="217"/>
      <c r="H196" s="221">
        <v>7.3499999999999996</v>
      </c>
      <c r="I196" s="222"/>
      <c r="J196" s="217"/>
      <c r="K196" s="217"/>
      <c r="L196" s="223"/>
      <c r="M196" s="224"/>
      <c r="N196" s="225"/>
      <c r="O196" s="225"/>
      <c r="P196" s="225"/>
      <c r="Q196" s="225"/>
      <c r="R196" s="225"/>
      <c r="S196" s="225"/>
      <c r="T196" s="22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7" t="s">
        <v>131</v>
      </c>
      <c r="AU196" s="227" t="s">
        <v>81</v>
      </c>
      <c r="AV196" s="13" t="s">
        <v>81</v>
      </c>
      <c r="AW196" s="13" t="s">
        <v>33</v>
      </c>
      <c r="AX196" s="13" t="s">
        <v>77</v>
      </c>
      <c r="AY196" s="227" t="s">
        <v>122</v>
      </c>
    </row>
    <row r="197" s="2" customFormat="1" ht="16.5" customHeight="1">
      <c r="A197" s="37"/>
      <c r="B197" s="38"/>
      <c r="C197" s="203" t="s">
        <v>395</v>
      </c>
      <c r="D197" s="203" t="s">
        <v>124</v>
      </c>
      <c r="E197" s="204" t="s">
        <v>396</v>
      </c>
      <c r="F197" s="205" t="s">
        <v>397</v>
      </c>
      <c r="G197" s="206" t="s">
        <v>127</v>
      </c>
      <c r="H197" s="207">
        <v>78.400000000000006</v>
      </c>
      <c r="I197" s="208"/>
      <c r="J197" s="209">
        <f>ROUND(I197*H197,2)</f>
        <v>0</v>
      </c>
      <c r="K197" s="205" t="s">
        <v>128</v>
      </c>
      <c r="L197" s="43"/>
      <c r="M197" s="210" t="s">
        <v>19</v>
      </c>
      <c r="N197" s="211" t="s">
        <v>43</v>
      </c>
      <c r="O197" s="83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4" t="s">
        <v>129</v>
      </c>
      <c r="AT197" s="214" t="s">
        <v>124</v>
      </c>
      <c r="AU197" s="214" t="s">
        <v>81</v>
      </c>
      <c r="AY197" s="16" t="s">
        <v>122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77</v>
      </c>
      <c r="BK197" s="215">
        <f>ROUND(I197*H197,2)</f>
        <v>0</v>
      </c>
      <c r="BL197" s="16" t="s">
        <v>129</v>
      </c>
      <c r="BM197" s="214" t="s">
        <v>398</v>
      </c>
    </row>
    <row r="198" s="13" customFormat="1">
      <c r="A198" s="13"/>
      <c r="B198" s="216"/>
      <c r="C198" s="217"/>
      <c r="D198" s="218" t="s">
        <v>131</v>
      </c>
      <c r="E198" s="219" t="s">
        <v>19</v>
      </c>
      <c r="F198" s="220" t="s">
        <v>399</v>
      </c>
      <c r="G198" s="217"/>
      <c r="H198" s="221">
        <v>78.400000000000006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7" t="s">
        <v>131</v>
      </c>
      <c r="AU198" s="227" t="s">
        <v>81</v>
      </c>
      <c r="AV198" s="13" t="s">
        <v>81</v>
      </c>
      <c r="AW198" s="13" t="s">
        <v>33</v>
      </c>
      <c r="AX198" s="13" t="s">
        <v>77</v>
      </c>
      <c r="AY198" s="227" t="s">
        <v>122</v>
      </c>
    </row>
    <row r="199" s="2" customFormat="1" ht="16.5" customHeight="1">
      <c r="A199" s="37"/>
      <c r="B199" s="38"/>
      <c r="C199" s="203" t="s">
        <v>400</v>
      </c>
      <c r="D199" s="203" t="s">
        <v>124</v>
      </c>
      <c r="E199" s="204" t="s">
        <v>401</v>
      </c>
      <c r="F199" s="205" t="s">
        <v>402</v>
      </c>
      <c r="G199" s="206" t="s">
        <v>127</v>
      </c>
      <c r="H199" s="207">
        <v>78.400000000000006</v>
      </c>
      <c r="I199" s="208"/>
      <c r="J199" s="209">
        <f>ROUND(I199*H199,2)</f>
        <v>0</v>
      </c>
      <c r="K199" s="205" t="s">
        <v>128</v>
      </c>
      <c r="L199" s="43"/>
      <c r="M199" s="210" t="s">
        <v>19</v>
      </c>
      <c r="N199" s="211" t="s">
        <v>43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129</v>
      </c>
      <c r="AT199" s="214" t="s">
        <v>124</v>
      </c>
      <c r="AU199" s="214" t="s">
        <v>81</v>
      </c>
      <c r="AY199" s="16" t="s">
        <v>122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77</v>
      </c>
      <c r="BK199" s="215">
        <f>ROUND(I199*H199,2)</f>
        <v>0</v>
      </c>
      <c r="BL199" s="16" t="s">
        <v>129</v>
      </c>
      <c r="BM199" s="214" t="s">
        <v>403</v>
      </c>
    </row>
    <row r="200" s="2" customFormat="1" ht="16.5" customHeight="1">
      <c r="A200" s="37"/>
      <c r="B200" s="38"/>
      <c r="C200" s="203" t="s">
        <v>404</v>
      </c>
      <c r="D200" s="203" t="s">
        <v>124</v>
      </c>
      <c r="E200" s="204" t="s">
        <v>405</v>
      </c>
      <c r="F200" s="205" t="s">
        <v>406</v>
      </c>
      <c r="G200" s="206" t="s">
        <v>145</v>
      </c>
      <c r="H200" s="207">
        <v>0.42799999999999999</v>
      </c>
      <c r="I200" s="208"/>
      <c r="J200" s="209">
        <f>ROUND(I200*H200,2)</f>
        <v>0</v>
      </c>
      <c r="K200" s="205" t="s">
        <v>128</v>
      </c>
      <c r="L200" s="43"/>
      <c r="M200" s="210" t="s">
        <v>19</v>
      </c>
      <c r="N200" s="211" t="s">
        <v>43</v>
      </c>
      <c r="O200" s="83"/>
      <c r="P200" s="212">
        <f>O200*H200</f>
        <v>0</v>
      </c>
      <c r="Q200" s="212">
        <v>0.54034000000000004</v>
      </c>
      <c r="R200" s="212">
        <f>Q200*H200</f>
        <v>0.23126552</v>
      </c>
      <c r="S200" s="212">
        <v>0</v>
      </c>
      <c r="T200" s="21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129</v>
      </c>
      <c r="AT200" s="214" t="s">
        <v>124</v>
      </c>
      <c r="AU200" s="214" t="s">
        <v>81</v>
      </c>
      <c r="AY200" s="16" t="s">
        <v>122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77</v>
      </c>
      <c r="BK200" s="215">
        <f>ROUND(I200*H200,2)</f>
        <v>0</v>
      </c>
      <c r="BL200" s="16" t="s">
        <v>129</v>
      </c>
      <c r="BM200" s="214" t="s">
        <v>407</v>
      </c>
    </row>
    <row r="201" s="13" customFormat="1">
      <c r="A201" s="13"/>
      <c r="B201" s="216"/>
      <c r="C201" s="217"/>
      <c r="D201" s="218" t="s">
        <v>131</v>
      </c>
      <c r="E201" s="219" t="s">
        <v>19</v>
      </c>
      <c r="F201" s="220" t="s">
        <v>408</v>
      </c>
      <c r="G201" s="217"/>
      <c r="H201" s="221">
        <v>0.42799999999999999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7" t="s">
        <v>131</v>
      </c>
      <c r="AU201" s="227" t="s">
        <v>81</v>
      </c>
      <c r="AV201" s="13" t="s">
        <v>81</v>
      </c>
      <c r="AW201" s="13" t="s">
        <v>33</v>
      </c>
      <c r="AX201" s="13" t="s">
        <v>77</v>
      </c>
      <c r="AY201" s="227" t="s">
        <v>122</v>
      </c>
    </row>
    <row r="202" s="2" customFormat="1" ht="16.5" customHeight="1">
      <c r="A202" s="37"/>
      <c r="B202" s="38"/>
      <c r="C202" s="239" t="s">
        <v>409</v>
      </c>
      <c r="D202" s="239" t="s">
        <v>200</v>
      </c>
      <c r="E202" s="240" t="s">
        <v>410</v>
      </c>
      <c r="F202" s="241" t="s">
        <v>411</v>
      </c>
      <c r="G202" s="242" t="s">
        <v>313</v>
      </c>
      <c r="H202" s="243">
        <v>130.53999999999999</v>
      </c>
      <c r="I202" s="244"/>
      <c r="J202" s="245">
        <f>ROUND(I202*H202,2)</f>
        <v>0</v>
      </c>
      <c r="K202" s="241" t="s">
        <v>128</v>
      </c>
      <c r="L202" s="246"/>
      <c r="M202" s="247" t="s">
        <v>19</v>
      </c>
      <c r="N202" s="248" t="s">
        <v>43</v>
      </c>
      <c r="O202" s="83"/>
      <c r="P202" s="212">
        <f>O202*H202</f>
        <v>0</v>
      </c>
      <c r="Q202" s="212">
        <v>0.0057999999999999996</v>
      </c>
      <c r="R202" s="212">
        <f>Q202*H202</f>
        <v>0.75713199999999992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166</v>
      </c>
      <c r="AT202" s="214" t="s">
        <v>200</v>
      </c>
      <c r="AU202" s="214" t="s">
        <v>81</v>
      </c>
      <c r="AY202" s="16" t="s">
        <v>122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77</v>
      </c>
      <c r="BK202" s="215">
        <f>ROUND(I202*H202,2)</f>
        <v>0</v>
      </c>
      <c r="BL202" s="16" t="s">
        <v>129</v>
      </c>
      <c r="BM202" s="214" t="s">
        <v>412</v>
      </c>
    </row>
    <row r="203" s="13" customFormat="1">
      <c r="A203" s="13"/>
      <c r="B203" s="216"/>
      <c r="C203" s="217"/>
      <c r="D203" s="218" t="s">
        <v>131</v>
      </c>
      <c r="E203" s="217"/>
      <c r="F203" s="220" t="s">
        <v>413</v>
      </c>
      <c r="G203" s="217"/>
      <c r="H203" s="221">
        <v>130.53999999999999</v>
      </c>
      <c r="I203" s="222"/>
      <c r="J203" s="217"/>
      <c r="K203" s="217"/>
      <c r="L203" s="223"/>
      <c r="M203" s="224"/>
      <c r="N203" s="225"/>
      <c r="O203" s="225"/>
      <c r="P203" s="225"/>
      <c r="Q203" s="225"/>
      <c r="R203" s="225"/>
      <c r="S203" s="225"/>
      <c r="T203" s="22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7" t="s">
        <v>131</v>
      </c>
      <c r="AU203" s="227" t="s">
        <v>81</v>
      </c>
      <c r="AV203" s="13" t="s">
        <v>81</v>
      </c>
      <c r="AW203" s="13" t="s">
        <v>4</v>
      </c>
      <c r="AX203" s="13" t="s">
        <v>77</v>
      </c>
      <c r="AY203" s="227" t="s">
        <v>122</v>
      </c>
    </row>
    <row r="204" s="2" customFormat="1" ht="21.75" customHeight="1">
      <c r="A204" s="37"/>
      <c r="B204" s="38"/>
      <c r="C204" s="203" t="s">
        <v>414</v>
      </c>
      <c r="D204" s="203" t="s">
        <v>124</v>
      </c>
      <c r="E204" s="204" t="s">
        <v>415</v>
      </c>
      <c r="F204" s="205" t="s">
        <v>416</v>
      </c>
      <c r="G204" s="206" t="s">
        <v>127</v>
      </c>
      <c r="H204" s="207">
        <v>5.7000000000000002</v>
      </c>
      <c r="I204" s="208"/>
      <c r="J204" s="209">
        <f>ROUND(I204*H204,2)</f>
        <v>0</v>
      </c>
      <c r="K204" s="205" t="s">
        <v>128</v>
      </c>
      <c r="L204" s="43"/>
      <c r="M204" s="210" t="s">
        <v>19</v>
      </c>
      <c r="N204" s="211" t="s">
        <v>43</v>
      </c>
      <c r="O204" s="83"/>
      <c r="P204" s="212">
        <f>O204*H204</f>
        <v>0</v>
      </c>
      <c r="Q204" s="212">
        <v>0.01162</v>
      </c>
      <c r="R204" s="212">
        <f>Q204*H204</f>
        <v>0.066234000000000001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129</v>
      </c>
      <c r="AT204" s="214" t="s">
        <v>124</v>
      </c>
      <c r="AU204" s="214" t="s">
        <v>81</v>
      </c>
      <c r="AY204" s="16" t="s">
        <v>122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77</v>
      </c>
      <c r="BK204" s="215">
        <f>ROUND(I204*H204,2)</f>
        <v>0</v>
      </c>
      <c r="BL204" s="16" t="s">
        <v>129</v>
      </c>
      <c r="BM204" s="214" t="s">
        <v>417</v>
      </c>
    </row>
    <row r="205" s="13" customFormat="1">
      <c r="A205" s="13"/>
      <c r="B205" s="216"/>
      <c r="C205" s="217"/>
      <c r="D205" s="218" t="s">
        <v>131</v>
      </c>
      <c r="E205" s="219" t="s">
        <v>19</v>
      </c>
      <c r="F205" s="220" t="s">
        <v>418</v>
      </c>
      <c r="G205" s="217"/>
      <c r="H205" s="221">
        <v>5.7000000000000002</v>
      </c>
      <c r="I205" s="222"/>
      <c r="J205" s="217"/>
      <c r="K205" s="217"/>
      <c r="L205" s="223"/>
      <c r="M205" s="224"/>
      <c r="N205" s="225"/>
      <c r="O205" s="225"/>
      <c r="P205" s="225"/>
      <c r="Q205" s="225"/>
      <c r="R205" s="225"/>
      <c r="S205" s="225"/>
      <c r="T205" s="22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7" t="s">
        <v>131</v>
      </c>
      <c r="AU205" s="227" t="s">
        <v>81</v>
      </c>
      <c r="AV205" s="13" t="s">
        <v>81</v>
      </c>
      <c r="AW205" s="13" t="s">
        <v>33</v>
      </c>
      <c r="AX205" s="13" t="s">
        <v>77</v>
      </c>
      <c r="AY205" s="227" t="s">
        <v>122</v>
      </c>
    </row>
    <row r="206" s="2" customFormat="1">
      <c r="A206" s="37"/>
      <c r="B206" s="38"/>
      <c r="C206" s="203" t="s">
        <v>419</v>
      </c>
      <c r="D206" s="203" t="s">
        <v>124</v>
      </c>
      <c r="E206" s="204" t="s">
        <v>420</v>
      </c>
      <c r="F206" s="205" t="s">
        <v>421</v>
      </c>
      <c r="G206" s="206" t="s">
        <v>127</v>
      </c>
      <c r="H206" s="207">
        <v>5.7000000000000002</v>
      </c>
      <c r="I206" s="208"/>
      <c r="J206" s="209">
        <f>ROUND(I206*H206,2)</f>
        <v>0</v>
      </c>
      <c r="K206" s="205" t="s">
        <v>128</v>
      </c>
      <c r="L206" s="43"/>
      <c r="M206" s="210" t="s">
        <v>19</v>
      </c>
      <c r="N206" s="211" t="s">
        <v>43</v>
      </c>
      <c r="O206" s="83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4" t="s">
        <v>129</v>
      </c>
      <c r="AT206" s="214" t="s">
        <v>124</v>
      </c>
      <c r="AU206" s="214" t="s">
        <v>81</v>
      </c>
      <c r="AY206" s="16" t="s">
        <v>122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77</v>
      </c>
      <c r="BK206" s="215">
        <f>ROUND(I206*H206,2)</f>
        <v>0</v>
      </c>
      <c r="BL206" s="16" t="s">
        <v>129</v>
      </c>
      <c r="BM206" s="214" t="s">
        <v>422</v>
      </c>
    </row>
    <row r="207" s="12" customFormat="1" ht="22.8" customHeight="1">
      <c r="A207" s="12"/>
      <c r="B207" s="187"/>
      <c r="C207" s="188"/>
      <c r="D207" s="189" t="s">
        <v>71</v>
      </c>
      <c r="E207" s="201" t="s">
        <v>423</v>
      </c>
      <c r="F207" s="201" t="s">
        <v>424</v>
      </c>
      <c r="G207" s="188"/>
      <c r="H207" s="188"/>
      <c r="I207" s="191"/>
      <c r="J207" s="202">
        <f>BK207</f>
        <v>0</v>
      </c>
      <c r="K207" s="188"/>
      <c r="L207" s="193"/>
      <c r="M207" s="194"/>
      <c r="N207" s="195"/>
      <c r="O207" s="195"/>
      <c r="P207" s="196">
        <f>SUM(P208:P217)</f>
        <v>0</v>
      </c>
      <c r="Q207" s="195"/>
      <c r="R207" s="196">
        <f>SUM(R208:R217)</f>
        <v>0</v>
      </c>
      <c r="S207" s="195"/>
      <c r="T207" s="197">
        <f>SUM(T208:T217)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8" t="s">
        <v>77</v>
      </c>
      <c r="AT207" s="199" t="s">
        <v>71</v>
      </c>
      <c r="AU207" s="199" t="s">
        <v>77</v>
      </c>
      <c r="AY207" s="198" t="s">
        <v>122</v>
      </c>
      <c r="BK207" s="200">
        <f>SUM(BK208:BK217)</f>
        <v>0</v>
      </c>
    </row>
    <row r="208" s="2" customFormat="1">
      <c r="A208" s="37"/>
      <c r="B208" s="38"/>
      <c r="C208" s="203" t="s">
        <v>425</v>
      </c>
      <c r="D208" s="203" t="s">
        <v>124</v>
      </c>
      <c r="E208" s="204" t="s">
        <v>426</v>
      </c>
      <c r="F208" s="205" t="s">
        <v>427</v>
      </c>
      <c r="G208" s="206" t="s">
        <v>183</v>
      </c>
      <c r="H208" s="207">
        <v>125.90600000000001</v>
      </c>
      <c r="I208" s="208"/>
      <c r="J208" s="209">
        <f>ROUND(I208*H208,2)</f>
        <v>0</v>
      </c>
      <c r="K208" s="205" t="s">
        <v>128</v>
      </c>
      <c r="L208" s="43"/>
      <c r="M208" s="210" t="s">
        <v>19</v>
      </c>
      <c r="N208" s="211" t="s">
        <v>43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129</v>
      </c>
      <c r="AT208" s="214" t="s">
        <v>124</v>
      </c>
      <c r="AU208" s="214" t="s">
        <v>81</v>
      </c>
      <c r="AY208" s="16" t="s">
        <v>122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77</v>
      </c>
      <c r="BK208" s="215">
        <f>ROUND(I208*H208,2)</f>
        <v>0</v>
      </c>
      <c r="BL208" s="16" t="s">
        <v>129</v>
      </c>
      <c r="BM208" s="214" t="s">
        <v>428</v>
      </c>
    </row>
    <row r="209" s="2" customFormat="1" ht="21.75" customHeight="1">
      <c r="A209" s="37"/>
      <c r="B209" s="38"/>
      <c r="C209" s="203" t="s">
        <v>429</v>
      </c>
      <c r="D209" s="203" t="s">
        <v>124</v>
      </c>
      <c r="E209" s="204" t="s">
        <v>430</v>
      </c>
      <c r="F209" s="205" t="s">
        <v>431</v>
      </c>
      <c r="G209" s="206" t="s">
        <v>183</v>
      </c>
      <c r="H209" s="207">
        <v>125.90600000000001</v>
      </c>
      <c r="I209" s="208"/>
      <c r="J209" s="209">
        <f>ROUND(I209*H209,2)</f>
        <v>0</v>
      </c>
      <c r="K209" s="205" t="s">
        <v>128</v>
      </c>
      <c r="L209" s="43"/>
      <c r="M209" s="210" t="s">
        <v>19</v>
      </c>
      <c r="N209" s="211" t="s">
        <v>43</v>
      </c>
      <c r="O209" s="83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4" t="s">
        <v>129</v>
      </c>
      <c r="AT209" s="214" t="s">
        <v>124</v>
      </c>
      <c r="AU209" s="214" t="s">
        <v>81</v>
      </c>
      <c r="AY209" s="16" t="s">
        <v>122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77</v>
      </c>
      <c r="BK209" s="215">
        <f>ROUND(I209*H209,2)</f>
        <v>0</v>
      </c>
      <c r="BL209" s="16" t="s">
        <v>129</v>
      </c>
      <c r="BM209" s="214" t="s">
        <v>432</v>
      </c>
    </row>
    <row r="210" s="2" customFormat="1">
      <c r="A210" s="37"/>
      <c r="B210" s="38"/>
      <c r="C210" s="203" t="s">
        <v>433</v>
      </c>
      <c r="D210" s="203" t="s">
        <v>124</v>
      </c>
      <c r="E210" s="204" t="s">
        <v>434</v>
      </c>
      <c r="F210" s="205" t="s">
        <v>435</v>
      </c>
      <c r="G210" s="206" t="s">
        <v>183</v>
      </c>
      <c r="H210" s="207">
        <v>1762.684</v>
      </c>
      <c r="I210" s="208"/>
      <c r="J210" s="209">
        <f>ROUND(I210*H210,2)</f>
        <v>0</v>
      </c>
      <c r="K210" s="205" t="s">
        <v>128</v>
      </c>
      <c r="L210" s="43"/>
      <c r="M210" s="210" t="s">
        <v>19</v>
      </c>
      <c r="N210" s="211" t="s">
        <v>43</v>
      </c>
      <c r="O210" s="83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129</v>
      </c>
      <c r="AT210" s="214" t="s">
        <v>124</v>
      </c>
      <c r="AU210" s="214" t="s">
        <v>81</v>
      </c>
      <c r="AY210" s="16" t="s">
        <v>122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77</v>
      </c>
      <c r="BK210" s="215">
        <f>ROUND(I210*H210,2)</f>
        <v>0</v>
      </c>
      <c r="BL210" s="16" t="s">
        <v>129</v>
      </c>
      <c r="BM210" s="214" t="s">
        <v>436</v>
      </c>
    </row>
    <row r="211" s="13" customFormat="1">
      <c r="A211" s="13"/>
      <c r="B211" s="216"/>
      <c r="C211" s="217"/>
      <c r="D211" s="218" t="s">
        <v>131</v>
      </c>
      <c r="E211" s="217"/>
      <c r="F211" s="220" t="s">
        <v>437</v>
      </c>
      <c r="G211" s="217"/>
      <c r="H211" s="221">
        <v>1762.684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7" t="s">
        <v>131</v>
      </c>
      <c r="AU211" s="227" t="s">
        <v>81</v>
      </c>
      <c r="AV211" s="13" t="s">
        <v>81</v>
      </c>
      <c r="AW211" s="13" t="s">
        <v>4</v>
      </c>
      <c r="AX211" s="13" t="s">
        <v>77</v>
      </c>
      <c r="AY211" s="227" t="s">
        <v>122</v>
      </c>
    </row>
    <row r="212" s="2" customFormat="1">
      <c r="A212" s="37"/>
      <c r="B212" s="38"/>
      <c r="C212" s="203" t="s">
        <v>438</v>
      </c>
      <c r="D212" s="203" t="s">
        <v>124</v>
      </c>
      <c r="E212" s="204" t="s">
        <v>439</v>
      </c>
      <c r="F212" s="205" t="s">
        <v>440</v>
      </c>
      <c r="G212" s="206" t="s">
        <v>183</v>
      </c>
      <c r="H212" s="207">
        <v>18.916</v>
      </c>
      <c r="I212" s="208"/>
      <c r="J212" s="209">
        <f>ROUND(I212*H212,2)</f>
        <v>0</v>
      </c>
      <c r="K212" s="205" t="s">
        <v>128</v>
      </c>
      <c r="L212" s="43"/>
      <c r="M212" s="210" t="s">
        <v>19</v>
      </c>
      <c r="N212" s="211" t="s">
        <v>43</v>
      </c>
      <c r="O212" s="83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4" t="s">
        <v>129</v>
      </c>
      <c r="AT212" s="214" t="s">
        <v>124</v>
      </c>
      <c r="AU212" s="214" t="s">
        <v>81</v>
      </c>
      <c r="AY212" s="16" t="s">
        <v>122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77</v>
      </c>
      <c r="BK212" s="215">
        <f>ROUND(I212*H212,2)</f>
        <v>0</v>
      </c>
      <c r="BL212" s="16" t="s">
        <v>129</v>
      </c>
      <c r="BM212" s="214" t="s">
        <v>441</v>
      </c>
    </row>
    <row r="213" s="13" customFormat="1">
      <c r="A213" s="13"/>
      <c r="B213" s="216"/>
      <c r="C213" s="217"/>
      <c r="D213" s="218" t="s">
        <v>131</v>
      </c>
      <c r="E213" s="217"/>
      <c r="F213" s="220" t="s">
        <v>442</v>
      </c>
      <c r="G213" s="217"/>
      <c r="H213" s="221">
        <v>18.916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7" t="s">
        <v>131</v>
      </c>
      <c r="AU213" s="227" t="s">
        <v>81</v>
      </c>
      <c r="AV213" s="13" t="s">
        <v>81</v>
      </c>
      <c r="AW213" s="13" t="s">
        <v>4</v>
      </c>
      <c r="AX213" s="13" t="s">
        <v>77</v>
      </c>
      <c r="AY213" s="227" t="s">
        <v>122</v>
      </c>
    </row>
    <row r="214" s="2" customFormat="1">
      <c r="A214" s="37"/>
      <c r="B214" s="38"/>
      <c r="C214" s="203" t="s">
        <v>443</v>
      </c>
      <c r="D214" s="203" t="s">
        <v>124</v>
      </c>
      <c r="E214" s="204" t="s">
        <v>444</v>
      </c>
      <c r="F214" s="205" t="s">
        <v>445</v>
      </c>
      <c r="G214" s="206" t="s">
        <v>183</v>
      </c>
      <c r="H214" s="207">
        <v>6.3049999999999997</v>
      </c>
      <c r="I214" s="208"/>
      <c r="J214" s="209">
        <f>ROUND(I214*H214,2)</f>
        <v>0</v>
      </c>
      <c r="K214" s="205" t="s">
        <v>128</v>
      </c>
      <c r="L214" s="43"/>
      <c r="M214" s="210" t="s">
        <v>19</v>
      </c>
      <c r="N214" s="211" t="s">
        <v>43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129</v>
      </c>
      <c r="AT214" s="214" t="s">
        <v>124</v>
      </c>
      <c r="AU214" s="214" t="s">
        <v>81</v>
      </c>
      <c r="AY214" s="16" t="s">
        <v>122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77</v>
      </c>
      <c r="BK214" s="215">
        <f>ROUND(I214*H214,2)</f>
        <v>0</v>
      </c>
      <c r="BL214" s="16" t="s">
        <v>129</v>
      </c>
      <c r="BM214" s="214" t="s">
        <v>446</v>
      </c>
    </row>
    <row r="215" s="13" customFormat="1">
      <c r="A215" s="13"/>
      <c r="B215" s="216"/>
      <c r="C215" s="217"/>
      <c r="D215" s="218" t="s">
        <v>131</v>
      </c>
      <c r="E215" s="217"/>
      <c r="F215" s="220" t="s">
        <v>447</v>
      </c>
      <c r="G215" s="217"/>
      <c r="H215" s="221">
        <v>6.3049999999999997</v>
      </c>
      <c r="I215" s="222"/>
      <c r="J215" s="217"/>
      <c r="K215" s="217"/>
      <c r="L215" s="223"/>
      <c r="M215" s="224"/>
      <c r="N215" s="225"/>
      <c r="O215" s="225"/>
      <c r="P215" s="225"/>
      <c r="Q215" s="225"/>
      <c r="R215" s="225"/>
      <c r="S215" s="225"/>
      <c r="T215" s="22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7" t="s">
        <v>131</v>
      </c>
      <c r="AU215" s="227" t="s">
        <v>81</v>
      </c>
      <c r="AV215" s="13" t="s">
        <v>81</v>
      </c>
      <c r="AW215" s="13" t="s">
        <v>4</v>
      </c>
      <c r="AX215" s="13" t="s">
        <v>77</v>
      </c>
      <c r="AY215" s="227" t="s">
        <v>122</v>
      </c>
    </row>
    <row r="216" s="2" customFormat="1">
      <c r="A216" s="37"/>
      <c r="B216" s="38"/>
      <c r="C216" s="203" t="s">
        <v>448</v>
      </c>
      <c r="D216" s="203" t="s">
        <v>124</v>
      </c>
      <c r="E216" s="204" t="s">
        <v>449</v>
      </c>
      <c r="F216" s="205" t="s">
        <v>450</v>
      </c>
      <c r="G216" s="206" t="s">
        <v>183</v>
      </c>
      <c r="H216" s="207">
        <v>100.88500000000001</v>
      </c>
      <c r="I216" s="208"/>
      <c r="J216" s="209">
        <f>ROUND(I216*H216,2)</f>
        <v>0</v>
      </c>
      <c r="K216" s="205" t="s">
        <v>128</v>
      </c>
      <c r="L216" s="43"/>
      <c r="M216" s="210" t="s">
        <v>19</v>
      </c>
      <c r="N216" s="211" t="s">
        <v>43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129</v>
      </c>
      <c r="AT216" s="214" t="s">
        <v>124</v>
      </c>
      <c r="AU216" s="214" t="s">
        <v>81</v>
      </c>
      <c r="AY216" s="16" t="s">
        <v>122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77</v>
      </c>
      <c r="BK216" s="215">
        <f>ROUND(I216*H216,2)</f>
        <v>0</v>
      </c>
      <c r="BL216" s="16" t="s">
        <v>129</v>
      </c>
      <c r="BM216" s="214" t="s">
        <v>451</v>
      </c>
    </row>
    <row r="217" s="13" customFormat="1">
      <c r="A217" s="13"/>
      <c r="B217" s="216"/>
      <c r="C217" s="217"/>
      <c r="D217" s="218" t="s">
        <v>131</v>
      </c>
      <c r="E217" s="217"/>
      <c r="F217" s="220" t="s">
        <v>452</v>
      </c>
      <c r="G217" s="217"/>
      <c r="H217" s="221">
        <v>100.88500000000001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7" t="s">
        <v>131</v>
      </c>
      <c r="AU217" s="227" t="s">
        <v>81</v>
      </c>
      <c r="AV217" s="13" t="s">
        <v>81</v>
      </c>
      <c r="AW217" s="13" t="s">
        <v>4</v>
      </c>
      <c r="AX217" s="13" t="s">
        <v>77</v>
      </c>
      <c r="AY217" s="227" t="s">
        <v>122</v>
      </c>
    </row>
    <row r="218" s="12" customFormat="1" ht="22.8" customHeight="1">
      <c r="A218" s="12"/>
      <c r="B218" s="187"/>
      <c r="C218" s="188"/>
      <c r="D218" s="189" t="s">
        <v>71</v>
      </c>
      <c r="E218" s="201" t="s">
        <v>453</v>
      </c>
      <c r="F218" s="201" t="s">
        <v>454</v>
      </c>
      <c r="G218" s="188"/>
      <c r="H218" s="188"/>
      <c r="I218" s="191"/>
      <c r="J218" s="202">
        <f>BK218</f>
        <v>0</v>
      </c>
      <c r="K218" s="188"/>
      <c r="L218" s="193"/>
      <c r="M218" s="194"/>
      <c r="N218" s="195"/>
      <c r="O218" s="195"/>
      <c r="P218" s="196">
        <f>P219</f>
        <v>0</v>
      </c>
      <c r="Q218" s="195"/>
      <c r="R218" s="196">
        <f>R219</f>
        <v>0</v>
      </c>
      <c r="S218" s="195"/>
      <c r="T218" s="197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8" t="s">
        <v>77</v>
      </c>
      <c r="AT218" s="199" t="s">
        <v>71</v>
      </c>
      <c r="AU218" s="199" t="s">
        <v>77</v>
      </c>
      <c r="AY218" s="198" t="s">
        <v>122</v>
      </c>
      <c r="BK218" s="200">
        <f>BK219</f>
        <v>0</v>
      </c>
    </row>
    <row r="219" s="2" customFormat="1">
      <c r="A219" s="37"/>
      <c r="B219" s="38"/>
      <c r="C219" s="203" t="s">
        <v>455</v>
      </c>
      <c r="D219" s="203" t="s">
        <v>124</v>
      </c>
      <c r="E219" s="204" t="s">
        <v>456</v>
      </c>
      <c r="F219" s="205" t="s">
        <v>457</v>
      </c>
      <c r="G219" s="206" t="s">
        <v>183</v>
      </c>
      <c r="H219" s="207">
        <v>287.55799999999999</v>
      </c>
      <c r="I219" s="208"/>
      <c r="J219" s="209">
        <f>ROUND(I219*H219,2)</f>
        <v>0</v>
      </c>
      <c r="K219" s="205" t="s">
        <v>128</v>
      </c>
      <c r="L219" s="43"/>
      <c r="M219" s="210" t="s">
        <v>19</v>
      </c>
      <c r="N219" s="211" t="s">
        <v>43</v>
      </c>
      <c r="O219" s="83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129</v>
      </c>
      <c r="AT219" s="214" t="s">
        <v>124</v>
      </c>
      <c r="AU219" s="214" t="s">
        <v>81</v>
      </c>
      <c r="AY219" s="16" t="s">
        <v>122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77</v>
      </c>
      <c r="BK219" s="215">
        <f>ROUND(I219*H219,2)</f>
        <v>0</v>
      </c>
      <c r="BL219" s="16" t="s">
        <v>129</v>
      </c>
      <c r="BM219" s="214" t="s">
        <v>458</v>
      </c>
    </row>
    <row r="220" s="12" customFormat="1" ht="25.92" customHeight="1">
      <c r="A220" s="12"/>
      <c r="B220" s="187"/>
      <c r="C220" s="188"/>
      <c r="D220" s="189" t="s">
        <v>71</v>
      </c>
      <c r="E220" s="190" t="s">
        <v>459</v>
      </c>
      <c r="F220" s="190" t="s">
        <v>460</v>
      </c>
      <c r="G220" s="188"/>
      <c r="H220" s="188"/>
      <c r="I220" s="191"/>
      <c r="J220" s="192">
        <f>BK220</f>
        <v>0</v>
      </c>
      <c r="K220" s="188"/>
      <c r="L220" s="193"/>
      <c r="M220" s="194"/>
      <c r="N220" s="195"/>
      <c r="O220" s="195"/>
      <c r="P220" s="196">
        <f>P221+P234+P240+P246+P278</f>
        <v>0</v>
      </c>
      <c r="Q220" s="195"/>
      <c r="R220" s="196">
        <f>R221+R234+R240+R246+R278</f>
        <v>4.9522855999999997</v>
      </c>
      <c r="S220" s="195"/>
      <c r="T220" s="197">
        <f>T221+T234+T240+T246+T278</f>
        <v>6.9960149999999999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8" t="s">
        <v>81</v>
      </c>
      <c r="AT220" s="199" t="s">
        <v>71</v>
      </c>
      <c r="AU220" s="199" t="s">
        <v>72</v>
      </c>
      <c r="AY220" s="198" t="s">
        <v>122</v>
      </c>
      <c r="BK220" s="200">
        <f>BK221+BK234+BK240+BK246+BK278</f>
        <v>0</v>
      </c>
    </row>
    <row r="221" s="12" customFormat="1" ht="22.8" customHeight="1">
      <c r="A221" s="12"/>
      <c r="B221" s="187"/>
      <c r="C221" s="188"/>
      <c r="D221" s="189" t="s">
        <v>71</v>
      </c>
      <c r="E221" s="201" t="s">
        <v>461</v>
      </c>
      <c r="F221" s="201" t="s">
        <v>462</v>
      </c>
      <c r="G221" s="188"/>
      <c r="H221" s="188"/>
      <c r="I221" s="191"/>
      <c r="J221" s="202">
        <f>BK221</f>
        <v>0</v>
      </c>
      <c r="K221" s="188"/>
      <c r="L221" s="193"/>
      <c r="M221" s="194"/>
      <c r="N221" s="195"/>
      <c r="O221" s="195"/>
      <c r="P221" s="196">
        <f>SUM(P222:P233)</f>
        <v>0</v>
      </c>
      <c r="Q221" s="195"/>
      <c r="R221" s="196">
        <f>SUM(R222:R233)</f>
        <v>0.832314</v>
      </c>
      <c r="S221" s="195"/>
      <c r="T221" s="197">
        <f>SUM(T222:T233)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8" t="s">
        <v>81</v>
      </c>
      <c r="AT221" s="199" t="s">
        <v>71</v>
      </c>
      <c r="AU221" s="199" t="s">
        <v>77</v>
      </c>
      <c r="AY221" s="198" t="s">
        <v>122</v>
      </c>
      <c r="BK221" s="200">
        <f>SUM(BK222:BK233)</f>
        <v>0</v>
      </c>
    </row>
    <row r="222" s="2" customFormat="1">
      <c r="A222" s="37"/>
      <c r="B222" s="38"/>
      <c r="C222" s="203" t="s">
        <v>463</v>
      </c>
      <c r="D222" s="203" t="s">
        <v>124</v>
      </c>
      <c r="E222" s="204" t="s">
        <v>464</v>
      </c>
      <c r="F222" s="205" t="s">
        <v>465</v>
      </c>
      <c r="G222" s="206" t="s">
        <v>127</v>
      </c>
      <c r="H222" s="207">
        <v>166.59999999999999</v>
      </c>
      <c r="I222" s="208"/>
      <c r="J222" s="209">
        <f>ROUND(I222*H222,2)</f>
        <v>0</v>
      </c>
      <c r="K222" s="205" t="s">
        <v>128</v>
      </c>
      <c r="L222" s="43"/>
      <c r="M222" s="210" t="s">
        <v>19</v>
      </c>
      <c r="N222" s="211" t="s">
        <v>43</v>
      </c>
      <c r="O222" s="83"/>
      <c r="P222" s="212">
        <f>O222*H222</f>
        <v>0</v>
      </c>
      <c r="Q222" s="212">
        <v>0.0040000000000000001</v>
      </c>
      <c r="R222" s="212">
        <f>Q222*H222</f>
        <v>0.66639999999999999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209</v>
      </c>
      <c r="AT222" s="214" t="s">
        <v>124</v>
      </c>
      <c r="AU222" s="214" t="s">
        <v>81</v>
      </c>
      <c r="AY222" s="16" t="s">
        <v>122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77</v>
      </c>
      <c r="BK222" s="215">
        <f>ROUND(I222*H222,2)</f>
        <v>0</v>
      </c>
      <c r="BL222" s="16" t="s">
        <v>209</v>
      </c>
      <c r="BM222" s="214" t="s">
        <v>466</v>
      </c>
    </row>
    <row r="223" s="13" customFormat="1">
      <c r="A223" s="13"/>
      <c r="B223" s="216"/>
      <c r="C223" s="217"/>
      <c r="D223" s="218" t="s">
        <v>131</v>
      </c>
      <c r="E223" s="219" t="s">
        <v>19</v>
      </c>
      <c r="F223" s="220" t="s">
        <v>467</v>
      </c>
      <c r="G223" s="217"/>
      <c r="H223" s="221">
        <v>166.59999999999999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7" t="s">
        <v>131</v>
      </c>
      <c r="AU223" s="227" t="s">
        <v>81</v>
      </c>
      <c r="AV223" s="13" t="s">
        <v>81</v>
      </c>
      <c r="AW223" s="13" t="s">
        <v>33</v>
      </c>
      <c r="AX223" s="13" t="s">
        <v>77</v>
      </c>
      <c r="AY223" s="227" t="s">
        <v>122</v>
      </c>
    </row>
    <row r="224" s="2" customFormat="1" ht="33" customHeight="1">
      <c r="A224" s="37"/>
      <c r="B224" s="38"/>
      <c r="C224" s="203" t="s">
        <v>468</v>
      </c>
      <c r="D224" s="203" t="s">
        <v>124</v>
      </c>
      <c r="E224" s="204" t="s">
        <v>469</v>
      </c>
      <c r="F224" s="205" t="s">
        <v>470</v>
      </c>
      <c r="G224" s="206" t="s">
        <v>127</v>
      </c>
      <c r="H224" s="207">
        <v>88.200000000000003</v>
      </c>
      <c r="I224" s="208"/>
      <c r="J224" s="209">
        <f>ROUND(I224*H224,2)</f>
        <v>0</v>
      </c>
      <c r="K224" s="205" t="s">
        <v>128</v>
      </c>
      <c r="L224" s="43"/>
      <c r="M224" s="210" t="s">
        <v>19</v>
      </c>
      <c r="N224" s="211" t="s">
        <v>43</v>
      </c>
      <c r="O224" s="83"/>
      <c r="P224" s="212">
        <f>O224*H224</f>
        <v>0</v>
      </c>
      <c r="Q224" s="212">
        <v>0.00064000000000000005</v>
      </c>
      <c r="R224" s="212">
        <f>Q224*H224</f>
        <v>0.056448000000000005</v>
      </c>
      <c r="S224" s="212">
        <v>0</v>
      </c>
      <c r="T224" s="21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209</v>
      </c>
      <c r="AT224" s="214" t="s">
        <v>124</v>
      </c>
      <c r="AU224" s="214" t="s">
        <v>81</v>
      </c>
      <c r="AY224" s="16" t="s">
        <v>122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77</v>
      </c>
      <c r="BK224" s="215">
        <f>ROUND(I224*H224,2)</f>
        <v>0</v>
      </c>
      <c r="BL224" s="16" t="s">
        <v>209</v>
      </c>
      <c r="BM224" s="214" t="s">
        <v>471</v>
      </c>
    </row>
    <row r="225" s="13" customFormat="1">
      <c r="A225" s="13"/>
      <c r="B225" s="216"/>
      <c r="C225" s="217"/>
      <c r="D225" s="218" t="s">
        <v>131</v>
      </c>
      <c r="E225" s="219" t="s">
        <v>19</v>
      </c>
      <c r="F225" s="220" t="s">
        <v>472</v>
      </c>
      <c r="G225" s="217"/>
      <c r="H225" s="221">
        <v>88.200000000000003</v>
      </c>
      <c r="I225" s="222"/>
      <c r="J225" s="217"/>
      <c r="K225" s="217"/>
      <c r="L225" s="223"/>
      <c r="M225" s="224"/>
      <c r="N225" s="225"/>
      <c r="O225" s="225"/>
      <c r="P225" s="225"/>
      <c r="Q225" s="225"/>
      <c r="R225" s="225"/>
      <c r="S225" s="225"/>
      <c r="T225" s="22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7" t="s">
        <v>131</v>
      </c>
      <c r="AU225" s="227" t="s">
        <v>81</v>
      </c>
      <c r="AV225" s="13" t="s">
        <v>81</v>
      </c>
      <c r="AW225" s="13" t="s">
        <v>33</v>
      </c>
      <c r="AX225" s="13" t="s">
        <v>77</v>
      </c>
      <c r="AY225" s="227" t="s">
        <v>122</v>
      </c>
    </row>
    <row r="226" s="2" customFormat="1" ht="21.75" customHeight="1">
      <c r="A226" s="37"/>
      <c r="B226" s="38"/>
      <c r="C226" s="203" t="s">
        <v>473</v>
      </c>
      <c r="D226" s="203" t="s">
        <v>124</v>
      </c>
      <c r="E226" s="204" t="s">
        <v>474</v>
      </c>
      <c r="F226" s="205" t="s">
        <v>475</v>
      </c>
      <c r="G226" s="206" t="s">
        <v>228</v>
      </c>
      <c r="H226" s="207">
        <v>49</v>
      </c>
      <c r="I226" s="208"/>
      <c r="J226" s="209">
        <f>ROUND(I226*H226,2)</f>
        <v>0</v>
      </c>
      <c r="K226" s="205" t="s">
        <v>128</v>
      </c>
      <c r="L226" s="43"/>
      <c r="M226" s="210" t="s">
        <v>19</v>
      </c>
      <c r="N226" s="211" t="s">
        <v>43</v>
      </c>
      <c r="O226" s="83"/>
      <c r="P226" s="212">
        <f>O226*H226</f>
        <v>0</v>
      </c>
      <c r="Q226" s="212">
        <v>0.00016000000000000001</v>
      </c>
      <c r="R226" s="212">
        <f>Q226*H226</f>
        <v>0.0078400000000000015</v>
      </c>
      <c r="S226" s="212">
        <v>0</v>
      </c>
      <c r="T226" s="21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209</v>
      </c>
      <c r="AT226" s="214" t="s">
        <v>124</v>
      </c>
      <c r="AU226" s="214" t="s">
        <v>81</v>
      </c>
      <c r="AY226" s="16" t="s">
        <v>122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77</v>
      </c>
      <c r="BK226" s="215">
        <f>ROUND(I226*H226,2)</f>
        <v>0</v>
      </c>
      <c r="BL226" s="16" t="s">
        <v>209</v>
      </c>
      <c r="BM226" s="214" t="s">
        <v>476</v>
      </c>
    </row>
    <row r="227" s="13" customFormat="1">
      <c r="A227" s="13"/>
      <c r="B227" s="216"/>
      <c r="C227" s="217"/>
      <c r="D227" s="218" t="s">
        <v>131</v>
      </c>
      <c r="E227" s="219" t="s">
        <v>19</v>
      </c>
      <c r="F227" s="220" t="s">
        <v>290</v>
      </c>
      <c r="G227" s="217"/>
      <c r="H227" s="221">
        <v>49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7" t="s">
        <v>131</v>
      </c>
      <c r="AU227" s="227" t="s">
        <v>81</v>
      </c>
      <c r="AV227" s="13" t="s">
        <v>81</v>
      </c>
      <c r="AW227" s="13" t="s">
        <v>33</v>
      </c>
      <c r="AX227" s="13" t="s">
        <v>77</v>
      </c>
      <c r="AY227" s="227" t="s">
        <v>122</v>
      </c>
    </row>
    <row r="228" s="2" customFormat="1" ht="16.5" customHeight="1">
      <c r="A228" s="37"/>
      <c r="B228" s="38"/>
      <c r="C228" s="203" t="s">
        <v>477</v>
      </c>
      <c r="D228" s="203" t="s">
        <v>124</v>
      </c>
      <c r="E228" s="204" t="s">
        <v>478</v>
      </c>
      <c r="F228" s="205" t="s">
        <v>479</v>
      </c>
      <c r="G228" s="206" t="s">
        <v>127</v>
      </c>
      <c r="H228" s="207">
        <v>88.200000000000003</v>
      </c>
      <c r="I228" s="208"/>
      <c r="J228" s="209">
        <f>ROUND(I228*H228,2)</f>
        <v>0</v>
      </c>
      <c r="K228" s="205" t="s">
        <v>128</v>
      </c>
      <c r="L228" s="43"/>
      <c r="M228" s="210" t="s">
        <v>19</v>
      </c>
      <c r="N228" s="211" t="s">
        <v>43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209</v>
      </c>
      <c r="AT228" s="214" t="s">
        <v>124</v>
      </c>
      <c r="AU228" s="214" t="s">
        <v>81</v>
      </c>
      <c r="AY228" s="16" t="s">
        <v>122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77</v>
      </c>
      <c r="BK228" s="215">
        <f>ROUND(I228*H228,2)</f>
        <v>0</v>
      </c>
      <c r="BL228" s="16" t="s">
        <v>209</v>
      </c>
      <c r="BM228" s="214" t="s">
        <v>480</v>
      </c>
    </row>
    <row r="229" s="2" customFormat="1" ht="16.5" customHeight="1">
      <c r="A229" s="37"/>
      <c r="B229" s="38"/>
      <c r="C229" s="239" t="s">
        <v>481</v>
      </c>
      <c r="D229" s="239" t="s">
        <v>200</v>
      </c>
      <c r="E229" s="240" t="s">
        <v>482</v>
      </c>
      <c r="F229" s="241" t="s">
        <v>483</v>
      </c>
      <c r="G229" s="242" t="s">
        <v>216</v>
      </c>
      <c r="H229" s="243">
        <v>15.875999999999999</v>
      </c>
      <c r="I229" s="244"/>
      <c r="J229" s="245">
        <f>ROUND(I229*H229,2)</f>
        <v>0</v>
      </c>
      <c r="K229" s="241" t="s">
        <v>128</v>
      </c>
      <c r="L229" s="246"/>
      <c r="M229" s="247" t="s">
        <v>19</v>
      </c>
      <c r="N229" s="248" t="s">
        <v>43</v>
      </c>
      <c r="O229" s="83"/>
      <c r="P229" s="212">
        <f>O229*H229</f>
        <v>0</v>
      </c>
      <c r="Q229" s="212">
        <v>0.001</v>
      </c>
      <c r="R229" s="212">
        <f>Q229*H229</f>
        <v>0.015876000000000001</v>
      </c>
      <c r="S229" s="212">
        <v>0</v>
      </c>
      <c r="T229" s="21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286</v>
      </c>
      <c r="AT229" s="214" t="s">
        <v>200</v>
      </c>
      <c r="AU229" s="214" t="s">
        <v>81</v>
      </c>
      <c r="AY229" s="16" t="s">
        <v>122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77</v>
      </c>
      <c r="BK229" s="215">
        <f>ROUND(I229*H229,2)</f>
        <v>0</v>
      </c>
      <c r="BL229" s="16" t="s">
        <v>209</v>
      </c>
      <c r="BM229" s="214" t="s">
        <v>484</v>
      </c>
    </row>
    <row r="230" s="13" customFormat="1">
      <c r="A230" s="13"/>
      <c r="B230" s="216"/>
      <c r="C230" s="217"/>
      <c r="D230" s="218" t="s">
        <v>131</v>
      </c>
      <c r="E230" s="217"/>
      <c r="F230" s="220" t="s">
        <v>485</v>
      </c>
      <c r="G230" s="217"/>
      <c r="H230" s="221">
        <v>15.875999999999999</v>
      </c>
      <c r="I230" s="222"/>
      <c r="J230" s="217"/>
      <c r="K230" s="217"/>
      <c r="L230" s="223"/>
      <c r="M230" s="224"/>
      <c r="N230" s="225"/>
      <c r="O230" s="225"/>
      <c r="P230" s="225"/>
      <c r="Q230" s="225"/>
      <c r="R230" s="225"/>
      <c r="S230" s="225"/>
      <c r="T230" s="22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7" t="s">
        <v>131</v>
      </c>
      <c r="AU230" s="227" t="s">
        <v>81</v>
      </c>
      <c r="AV230" s="13" t="s">
        <v>81</v>
      </c>
      <c r="AW230" s="13" t="s">
        <v>4</v>
      </c>
      <c r="AX230" s="13" t="s">
        <v>77</v>
      </c>
      <c r="AY230" s="227" t="s">
        <v>122</v>
      </c>
    </row>
    <row r="231" s="2" customFormat="1" ht="21.75" customHeight="1">
      <c r="A231" s="37"/>
      <c r="B231" s="38"/>
      <c r="C231" s="203" t="s">
        <v>486</v>
      </c>
      <c r="D231" s="203" t="s">
        <v>124</v>
      </c>
      <c r="E231" s="204" t="s">
        <v>487</v>
      </c>
      <c r="F231" s="205" t="s">
        <v>488</v>
      </c>
      <c r="G231" s="206" t="s">
        <v>127</v>
      </c>
      <c r="H231" s="207">
        <v>24.5</v>
      </c>
      <c r="I231" s="208"/>
      <c r="J231" s="209">
        <f>ROUND(I231*H231,2)</f>
        <v>0</v>
      </c>
      <c r="K231" s="205" t="s">
        <v>128</v>
      </c>
      <c r="L231" s="43"/>
      <c r="M231" s="210" t="s">
        <v>19</v>
      </c>
      <c r="N231" s="211" t="s">
        <v>43</v>
      </c>
      <c r="O231" s="83"/>
      <c r="P231" s="212">
        <f>O231*H231</f>
        <v>0</v>
      </c>
      <c r="Q231" s="212">
        <v>0.0035000000000000001</v>
      </c>
      <c r="R231" s="212">
        <f>Q231*H231</f>
        <v>0.085750000000000007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209</v>
      </c>
      <c r="AT231" s="214" t="s">
        <v>124</v>
      </c>
      <c r="AU231" s="214" t="s">
        <v>81</v>
      </c>
      <c r="AY231" s="16" t="s">
        <v>122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77</v>
      </c>
      <c r="BK231" s="215">
        <f>ROUND(I231*H231,2)</f>
        <v>0</v>
      </c>
      <c r="BL231" s="16" t="s">
        <v>209</v>
      </c>
      <c r="BM231" s="214" t="s">
        <v>489</v>
      </c>
    </row>
    <row r="232" s="13" customFormat="1">
      <c r="A232" s="13"/>
      <c r="B232" s="216"/>
      <c r="C232" s="217"/>
      <c r="D232" s="218" t="s">
        <v>131</v>
      </c>
      <c r="E232" s="219" t="s">
        <v>19</v>
      </c>
      <c r="F232" s="220" t="s">
        <v>490</v>
      </c>
      <c r="G232" s="217"/>
      <c r="H232" s="221">
        <v>24.5</v>
      </c>
      <c r="I232" s="222"/>
      <c r="J232" s="217"/>
      <c r="K232" s="217"/>
      <c r="L232" s="223"/>
      <c r="M232" s="224"/>
      <c r="N232" s="225"/>
      <c r="O232" s="225"/>
      <c r="P232" s="225"/>
      <c r="Q232" s="225"/>
      <c r="R232" s="225"/>
      <c r="S232" s="225"/>
      <c r="T232" s="22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7" t="s">
        <v>131</v>
      </c>
      <c r="AU232" s="227" t="s">
        <v>81</v>
      </c>
      <c r="AV232" s="13" t="s">
        <v>81</v>
      </c>
      <c r="AW232" s="13" t="s">
        <v>33</v>
      </c>
      <c r="AX232" s="13" t="s">
        <v>77</v>
      </c>
      <c r="AY232" s="227" t="s">
        <v>122</v>
      </c>
    </row>
    <row r="233" s="2" customFormat="1">
      <c r="A233" s="37"/>
      <c r="B233" s="38"/>
      <c r="C233" s="203" t="s">
        <v>491</v>
      </c>
      <c r="D233" s="203" t="s">
        <v>124</v>
      </c>
      <c r="E233" s="204" t="s">
        <v>492</v>
      </c>
      <c r="F233" s="205" t="s">
        <v>493</v>
      </c>
      <c r="G233" s="206" t="s">
        <v>183</v>
      </c>
      <c r="H233" s="207">
        <v>0.83199999999999996</v>
      </c>
      <c r="I233" s="208"/>
      <c r="J233" s="209">
        <f>ROUND(I233*H233,2)</f>
        <v>0</v>
      </c>
      <c r="K233" s="205" t="s">
        <v>128</v>
      </c>
      <c r="L233" s="43"/>
      <c r="M233" s="210" t="s">
        <v>19</v>
      </c>
      <c r="N233" s="211" t="s">
        <v>43</v>
      </c>
      <c r="O233" s="83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4" t="s">
        <v>209</v>
      </c>
      <c r="AT233" s="214" t="s">
        <v>124</v>
      </c>
      <c r="AU233" s="214" t="s">
        <v>81</v>
      </c>
      <c r="AY233" s="16" t="s">
        <v>122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77</v>
      </c>
      <c r="BK233" s="215">
        <f>ROUND(I233*H233,2)</f>
        <v>0</v>
      </c>
      <c r="BL233" s="16" t="s">
        <v>209</v>
      </c>
      <c r="BM233" s="214" t="s">
        <v>494</v>
      </c>
    </row>
    <row r="234" s="12" customFormat="1" ht="22.8" customHeight="1">
      <c r="A234" s="12"/>
      <c r="B234" s="187"/>
      <c r="C234" s="188"/>
      <c r="D234" s="189" t="s">
        <v>71</v>
      </c>
      <c r="E234" s="201" t="s">
        <v>495</v>
      </c>
      <c r="F234" s="201" t="s">
        <v>496</v>
      </c>
      <c r="G234" s="188"/>
      <c r="H234" s="188"/>
      <c r="I234" s="191"/>
      <c r="J234" s="202">
        <f>BK234</f>
        <v>0</v>
      </c>
      <c r="K234" s="188"/>
      <c r="L234" s="193"/>
      <c r="M234" s="194"/>
      <c r="N234" s="195"/>
      <c r="O234" s="195"/>
      <c r="P234" s="196">
        <f>SUM(P235:P239)</f>
        <v>0</v>
      </c>
      <c r="Q234" s="195"/>
      <c r="R234" s="196">
        <f>SUM(R235:R239)</f>
        <v>0.76204799999999995</v>
      </c>
      <c r="S234" s="195"/>
      <c r="T234" s="197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8" t="s">
        <v>81</v>
      </c>
      <c r="AT234" s="199" t="s">
        <v>71</v>
      </c>
      <c r="AU234" s="199" t="s">
        <v>77</v>
      </c>
      <c r="AY234" s="198" t="s">
        <v>122</v>
      </c>
      <c r="BK234" s="200">
        <f>SUM(BK235:BK239)</f>
        <v>0</v>
      </c>
    </row>
    <row r="235" s="2" customFormat="1">
      <c r="A235" s="37"/>
      <c r="B235" s="38"/>
      <c r="C235" s="203" t="s">
        <v>497</v>
      </c>
      <c r="D235" s="203" t="s">
        <v>124</v>
      </c>
      <c r="E235" s="204" t="s">
        <v>498</v>
      </c>
      <c r="F235" s="205" t="s">
        <v>499</v>
      </c>
      <c r="G235" s="206" t="s">
        <v>127</v>
      </c>
      <c r="H235" s="207">
        <v>88.200000000000003</v>
      </c>
      <c r="I235" s="208"/>
      <c r="J235" s="209">
        <f>ROUND(I235*H235,2)</f>
        <v>0</v>
      </c>
      <c r="K235" s="205" t="s">
        <v>128</v>
      </c>
      <c r="L235" s="43"/>
      <c r="M235" s="210" t="s">
        <v>19</v>
      </c>
      <c r="N235" s="211" t="s">
        <v>43</v>
      </c>
      <c r="O235" s="83"/>
      <c r="P235" s="212">
        <f>O235*H235</f>
        <v>0</v>
      </c>
      <c r="Q235" s="212">
        <v>0.0060000000000000001</v>
      </c>
      <c r="R235" s="212">
        <f>Q235*H235</f>
        <v>0.5292</v>
      </c>
      <c r="S235" s="212">
        <v>0</v>
      </c>
      <c r="T235" s="21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209</v>
      </c>
      <c r="AT235" s="214" t="s">
        <v>124</v>
      </c>
      <c r="AU235" s="214" t="s">
        <v>81</v>
      </c>
      <c r="AY235" s="16" t="s">
        <v>122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77</v>
      </c>
      <c r="BK235" s="215">
        <f>ROUND(I235*H235,2)</f>
        <v>0</v>
      </c>
      <c r="BL235" s="16" t="s">
        <v>209</v>
      </c>
      <c r="BM235" s="214" t="s">
        <v>500</v>
      </c>
    </row>
    <row r="236" s="13" customFormat="1">
      <c r="A236" s="13"/>
      <c r="B236" s="216"/>
      <c r="C236" s="217"/>
      <c r="D236" s="218" t="s">
        <v>131</v>
      </c>
      <c r="E236" s="219" t="s">
        <v>19</v>
      </c>
      <c r="F236" s="220" t="s">
        <v>501</v>
      </c>
      <c r="G236" s="217"/>
      <c r="H236" s="221">
        <v>88.200000000000003</v>
      </c>
      <c r="I236" s="222"/>
      <c r="J236" s="217"/>
      <c r="K236" s="217"/>
      <c r="L236" s="223"/>
      <c r="M236" s="224"/>
      <c r="N236" s="225"/>
      <c r="O236" s="225"/>
      <c r="P236" s="225"/>
      <c r="Q236" s="225"/>
      <c r="R236" s="225"/>
      <c r="S236" s="225"/>
      <c r="T236" s="22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7" t="s">
        <v>131</v>
      </c>
      <c r="AU236" s="227" t="s">
        <v>81</v>
      </c>
      <c r="AV236" s="13" t="s">
        <v>81</v>
      </c>
      <c r="AW236" s="13" t="s">
        <v>33</v>
      </c>
      <c r="AX236" s="13" t="s">
        <v>77</v>
      </c>
      <c r="AY236" s="227" t="s">
        <v>122</v>
      </c>
    </row>
    <row r="237" s="2" customFormat="1" ht="16.5" customHeight="1">
      <c r="A237" s="37"/>
      <c r="B237" s="38"/>
      <c r="C237" s="239" t="s">
        <v>502</v>
      </c>
      <c r="D237" s="239" t="s">
        <v>200</v>
      </c>
      <c r="E237" s="240" t="s">
        <v>503</v>
      </c>
      <c r="F237" s="241" t="s">
        <v>504</v>
      </c>
      <c r="G237" s="242" t="s">
        <v>127</v>
      </c>
      <c r="H237" s="243">
        <v>97.019999999999996</v>
      </c>
      <c r="I237" s="244"/>
      <c r="J237" s="245">
        <f>ROUND(I237*H237,2)</f>
        <v>0</v>
      </c>
      <c r="K237" s="241" t="s">
        <v>128</v>
      </c>
      <c r="L237" s="246"/>
      <c r="M237" s="247" t="s">
        <v>19</v>
      </c>
      <c r="N237" s="248" t="s">
        <v>43</v>
      </c>
      <c r="O237" s="83"/>
      <c r="P237" s="212">
        <f>O237*H237</f>
        <v>0</v>
      </c>
      <c r="Q237" s="212">
        <v>0.0023999999999999998</v>
      </c>
      <c r="R237" s="212">
        <f>Q237*H237</f>
        <v>0.23284799999999997</v>
      </c>
      <c r="S237" s="212">
        <v>0</v>
      </c>
      <c r="T237" s="21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286</v>
      </c>
      <c r="AT237" s="214" t="s">
        <v>200</v>
      </c>
      <c r="AU237" s="214" t="s">
        <v>81</v>
      </c>
      <c r="AY237" s="16" t="s">
        <v>122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77</v>
      </c>
      <c r="BK237" s="215">
        <f>ROUND(I237*H237,2)</f>
        <v>0</v>
      </c>
      <c r="BL237" s="16" t="s">
        <v>209</v>
      </c>
      <c r="BM237" s="214" t="s">
        <v>505</v>
      </c>
    </row>
    <row r="238" s="13" customFormat="1">
      <c r="A238" s="13"/>
      <c r="B238" s="216"/>
      <c r="C238" s="217"/>
      <c r="D238" s="218" t="s">
        <v>131</v>
      </c>
      <c r="E238" s="217"/>
      <c r="F238" s="220" t="s">
        <v>506</v>
      </c>
      <c r="G238" s="217"/>
      <c r="H238" s="221">
        <v>97.019999999999996</v>
      </c>
      <c r="I238" s="222"/>
      <c r="J238" s="217"/>
      <c r="K238" s="217"/>
      <c r="L238" s="223"/>
      <c r="M238" s="224"/>
      <c r="N238" s="225"/>
      <c r="O238" s="225"/>
      <c r="P238" s="225"/>
      <c r="Q238" s="225"/>
      <c r="R238" s="225"/>
      <c r="S238" s="225"/>
      <c r="T238" s="22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7" t="s">
        <v>131</v>
      </c>
      <c r="AU238" s="227" t="s">
        <v>81</v>
      </c>
      <c r="AV238" s="13" t="s">
        <v>81</v>
      </c>
      <c r="AW238" s="13" t="s">
        <v>4</v>
      </c>
      <c r="AX238" s="13" t="s">
        <v>77</v>
      </c>
      <c r="AY238" s="227" t="s">
        <v>122</v>
      </c>
    </row>
    <row r="239" s="2" customFormat="1">
      <c r="A239" s="37"/>
      <c r="B239" s="38"/>
      <c r="C239" s="203" t="s">
        <v>507</v>
      </c>
      <c r="D239" s="203" t="s">
        <v>124</v>
      </c>
      <c r="E239" s="204" t="s">
        <v>508</v>
      </c>
      <c r="F239" s="205" t="s">
        <v>509</v>
      </c>
      <c r="G239" s="206" t="s">
        <v>183</v>
      </c>
      <c r="H239" s="207">
        <v>0.76200000000000001</v>
      </c>
      <c r="I239" s="208"/>
      <c r="J239" s="209">
        <f>ROUND(I239*H239,2)</f>
        <v>0</v>
      </c>
      <c r="K239" s="205" t="s">
        <v>128</v>
      </c>
      <c r="L239" s="43"/>
      <c r="M239" s="210" t="s">
        <v>19</v>
      </c>
      <c r="N239" s="211" t="s">
        <v>43</v>
      </c>
      <c r="O239" s="83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209</v>
      </c>
      <c r="AT239" s="214" t="s">
        <v>124</v>
      </c>
      <c r="AU239" s="214" t="s">
        <v>81</v>
      </c>
      <c r="AY239" s="16" t="s">
        <v>122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77</v>
      </c>
      <c r="BK239" s="215">
        <f>ROUND(I239*H239,2)</f>
        <v>0</v>
      </c>
      <c r="BL239" s="16" t="s">
        <v>209</v>
      </c>
      <c r="BM239" s="214" t="s">
        <v>510</v>
      </c>
    </row>
    <row r="240" s="12" customFormat="1" ht="22.8" customHeight="1">
      <c r="A240" s="12"/>
      <c r="B240" s="187"/>
      <c r="C240" s="188"/>
      <c r="D240" s="189" t="s">
        <v>71</v>
      </c>
      <c r="E240" s="201" t="s">
        <v>511</v>
      </c>
      <c r="F240" s="201" t="s">
        <v>512</v>
      </c>
      <c r="G240" s="188"/>
      <c r="H240" s="188"/>
      <c r="I240" s="191"/>
      <c r="J240" s="202">
        <f>BK240</f>
        <v>0</v>
      </c>
      <c r="K240" s="188"/>
      <c r="L240" s="193"/>
      <c r="M240" s="194"/>
      <c r="N240" s="195"/>
      <c r="O240" s="195"/>
      <c r="P240" s="196">
        <f>SUM(P241:P245)</f>
        <v>0</v>
      </c>
      <c r="Q240" s="195"/>
      <c r="R240" s="196">
        <f>SUM(R241:R245)</f>
        <v>0.068639999999999993</v>
      </c>
      <c r="S240" s="195"/>
      <c r="T240" s="197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8" t="s">
        <v>81</v>
      </c>
      <c r="AT240" s="199" t="s">
        <v>71</v>
      </c>
      <c r="AU240" s="199" t="s">
        <v>77</v>
      </c>
      <c r="AY240" s="198" t="s">
        <v>122</v>
      </c>
      <c r="BK240" s="200">
        <f>SUM(BK241:BK245)</f>
        <v>0</v>
      </c>
    </row>
    <row r="241" s="2" customFormat="1" ht="16.5" customHeight="1">
      <c r="A241" s="37"/>
      <c r="B241" s="38"/>
      <c r="C241" s="203" t="s">
        <v>513</v>
      </c>
      <c r="D241" s="203" t="s">
        <v>124</v>
      </c>
      <c r="E241" s="204" t="s">
        <v>514</v>
      </c>
      <c r="F241" s="205" t="s">
        <v>515</v>
      </c>
      <c r="G241" s="206" t="s">
        <v>127</v>
      </c>
      <c r="H241" s="207">
        <v>3.1200000000000001</v>
      </c>
      <c r="I241" s="208"/>
      <c r="J241" s="209">
        <f>ROUND(I241*H241,2)</f>
        <v>0</v>
      </c>
      <c r="K241" s="205" t="s">
        <v>128</v>
      </c>
      <c r="L241" s="43"/>
      <c r="M241" s="210" t="s">
        <v>19</v>
      </c>
      <c r="N241" s="211" t="s">
        <v>43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209</v>
      </c>
      <c r="AT241" s="214" t="s">
        <v>124</v>
      </c>
      <c r="AU241" s="214" t="s">
        <v>81</v>
      </c>
      <c r="AY241" s="16" t="s">
        <v>122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77</v>
      </c>
      <c r="BK241" s="215">
        <f>ROUND(I241*H241,2)</f>
        <v>0</v>
      </c>
      <c r="BL241" s="16" t="s">
        <v>209</v>
      </c>
      <c r="BM241" s="214" t="s">
        <v>516</v>
      </c>
    </row>
    <row r="242" s="13" customFormat="1">
      <c r="A242" s="13"/>
      <c r="B242" s="216"/>
      <c r="C242" s="217"/>
      <c r="D242" s="218" t="s">
        <v>131</v>
      </c>
      <c r="E242" s="219" t="s">
        <v>19</v>
      </c>
      <c r="F242" s="220" t="s">
        <v>517</v>
      </c>
      <c r="G242" s="217"/>
      <c r="H242" s="221">
        <v>3.1200000000000001</v>
      </c>
      <c r="I242" s="222"/>
      <c r="J242" s="217"/>
      <c r="K242" s="217"/>
      <c r="L242" s="223"/>
      <c r="M242" s="224"/>
      <c r="N242" s="225"/>
      <c r="O242" s="225"/>
      <c r="P242" s="225"/>
      <c r="Q242" s="225"/>
      <c r="R242" s="225"/>
      <c r="S242" s="225"/>
      <c r="T242" s="22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7" t="s">
        <v>131</v>
      </c>
      <c r="AU242" s="227" t="s">
        <v>81</v>
      </c>
      <c r="AV242" s="13" t="s">
        <v>81</v>
      </c>
      <c r="AW242" s="13" t="s">
        <v>33</v>
      </c>
      <c r="AX242" s="13" t="s">
        <v>77</v>
      </c>
      <c r="AY242" s="227" t="s">
        <v>122</v>
      </c>
    </row>
    <row r="243" s="2" customFormat="1" ht="16.5" customHeight="1">
      <c r="A243" s="37"/>
      <c r="B243" s="38"/>
      <c r="C243" s="239" t="s">
        <v>518</v>
      </c>
      <c r="D243" s="239" t="s">
        <v>200</v>
      </c>
      <c r="E243" s="240" t="s">
        <v>519</v>
      </c>
      <c r="F243" s="241" t="s">
        <v>520</v>
      </c>
      <c r="G243" s="242" t="s">
        <v>127</v>
      </c>
      <c r="H243" s="243">
        <v>3.1200000000000001</v>
      </c>
      <c r="I243" s="244"/>
      <c r="J243" s="245">
        <f>ROUND(I243*H243,2)</f>
        <v>0</v>
      </c>
      <c r="K243" s="241" t="s">
        <v>128</v>
      </c>
      <c r="L243" s="246"/>
      <c r="M243" s="247" t="s">
        <v>19</v>
      </c>
      <c r="N243" s="248" t="s">
        <v>43</v>
      </c>
      <c r="O243" s="83"/>
      <c r="P243" s="212">
        <f>O243*H243</f>
        <v>0</v>
      </c>
      <c r="Q243" s="212">
        <v>0.021999999999999999</v>
      </c>
      <c r="R243" s="212">
        <f>Q243*H243</f>
        <v>0.068639999999999993</v>
      </c>
      <c r="S243" s="212">
        <v>0</v>
      </c>
      <c r="T243" s="21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14" t="s">
        <v>286</v>
      </c>
      <c r="AT243" s="214" t="s">
        <v>200</v>
      </c>
      <c r="AU243" s="214" t="s">
        <v>81</v>
      </c>
      <c r="AY243" s="16" t="s">
        <v>122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77</v>
      </c>
      <c r="BK243" s="215">
        <f>ROUND(I243*H243,2)</f>
        <v>0</v>
      </c>
      <c r="BL243" s="16" t="s">
        <v>209</v>
      </c>
      <c r="BM243" s="214" t="s">
        <v>521</v>
      </c>
    </row>
    <row r="244" s="2" customFormat="1">
      <c r="A244" s="37"/>
      <c r="B244" s="38"/>
      <c r="C244" s="39"/>
      <c r="D244" s="218" t="s">
        <v>253</v>
      </c>
      <c r="E244" s="39"/>
      <c r="F244" s="249" t="s">
        <v>522</v>
      </c>
      <c r="G244" s="39"/>
      <c r="H244" s="39"/>
      <c r="I244" s="250"/>
      <c r="J244" s="39"/>
      <c r="K244" s="39"/>
      <c r="L244" s="43"/>
      <c r="M244" s="251"/>
      <c r="N244" s="252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253</v>
      </c>
      <c r="AU244" s="16" t="s">
        <v>81</v>
      </c>
    </row>
    <row r="245" s="2" customFormat="1">
      <c r="A245" s="37"/>
      <c r="B245" s="38"/>
      <c r="C245" s="203" t="s">
        <v>523</v>
      </c>
      <c r="D245" s="203" t="s">
        <v>124</v>
      </c>
      <c r="E245" s="204" t="s">
        <v>524</v>
      </c>
      <c r="F245" s="205" t="s">
        <v>525</v>
      </c>
      <c r="G245" s="206" t="s">
        <v>183</v>
      </c>
      <c r="H245" s="207">
        <v>0.069000000000000006</v>
      </c>
      <c r="I245" s="208"/>
      <c r="J245" s="209">
        <f>ROUND(I245*H245,2)</f>
        <v>0</v>
      </c>
      <c r="K245" s="205" t="s">
        <v>128</v>
      </c>
      <c r="L245" s="43"/>
      <c r="M245" s="210" t="s">
        <v>19</v>
      </c>
      <c r="N245" s="211" t="s">
        <v>43</v>
      </c>
      <c r="O245" s="83"/>
      <c r="P245" s="212">
        <f>O245*H245</f>
        <v>0</v>
      </c>
      <c r="Q245" s="212">
        <v>0</v>
      </c>
      <c r="R245" s="212">
        <f>Q245*H245</f>
        <v>0</v>
      </c>
      <c r="S245" s="212">
        <v>0</v>
      </c>
      <c r="T245" s="21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4" t="s">
        <v>209</v>
      </c>
      <c r="AT245" s="214" t="s">
        <v>124</v>
      </c>
      <c r="AU245" s="214" t="s">
        <v>81</v>
      </c>
      <c r="AY245" s="16" t="s">
        <v>122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77</v>
      </c>
      <c r="BK245" s="215">
        <f>ROUND(I245*H245,2)</f>
        <v>0</v>
      </c>
      <c r="BL245" s="16" t="s">
        <v>209</v>
      </c>
      <c r="BM245" s="214" t="s">
        <v>526</v>
      </c>
    </row>
    <row r="246" s="12" customFormat="1" ht="22.8" customHeight="1">
      <c r="A246" s="12"/>
      <c r="B246" s="187"/>
      <c r="C246" s="188"/>
      <c r="D246" s="189" t="s">
        <v>71</v>
      </c>
      <c r="E246" s="201" t="s">
        <v>527</v>
      </c>
      <c r="F246" s="201" t="s">
        <v>528</v>
      </c>
      <c r="G246" s="188"/>
      <c r="H246" s="188"/>
      <c r="I246" s="191"/>
      <c r="J246" s="202">
        <f>BK246</f>
        <v>0</v>
      </c>
      <c r="K246" s="188"/>
      <c r="L246" s="193"/>
      <c r="M246" s="194"/>
      <c r="N246" s="195"/>
      <c r="O246" s="195"/>
      <c r="P246" s="196">
        <f>SUM(P247:P277)</f>
        <v>0</v>
      </c>
      <c r="Q246" s="195"/>
      <c r="R246" s="196">
        <f>SUM(R247:R277)</f>
        <v>3.1699685999999998</v>
      </c>
      <c r="S246" s="195"/>
      <c r="T246" s="197">
        <f>SUM(T247:T277)</f>
        <v>6.9960149999999999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8" t="s">
        <v>81</v>
      </c>
      <c r="AT246" s="199" t="s">
        <v>71</v>
      </c>
      <c r="AU246" s="199" t="s">
        <v>77</v>
      </c>
      <c r="AY246" s="198" t="s">
        <v>122</v>
      </c>
      <c r="BK246" s="200">
        <f>SUM(BK247:BK277)</f>
        <v>0</v>
      </c>
    </row>
    <row r="247" s="2" customFormat="1" ht="16.5" customHeight="1">
      <c r="A247" s="37"/>
      <c r="B247" s="38"/>
      <c r="C247" s="203" t="s">
        <v>529</v>
      </c>
      <c r="D247" s="203" t="s">
        <v>124</v>
      </c>
      <c r="E247" s="204" t="s">
        <v>530</v>
      </c>
      <c r="F247" s="205" t="s">
        <v>531</v>
      </c>
      <c r="G247" s="206" t="s">
        <v>228</v>
      </c>
      <c r="H247" s="207">
        <v>15.6</v>
      </c>
      <c r="I247" s="208"/>
      <c r="J247" s="209">
        <f>ROUND(I247*H247,2)</f>
        <v>0</v>
      </c>
      <c r="K247" s="205" t="s">
        <v>128</v>
      </c>
      <c r="L247" s="43"/>
      <c r="M247" s="210" t="s">
        <v>19</v>
      </c>
      <c r="N247" s="211" t="s">
        <v>43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0.33800000000000002</v>
      </c>
      <c r="T247" s="213">
        <f>S247*H247</f>
        <v>5.2728000000000002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129</v>
      </c>
      <c r="AT247" s="214" t="s">
        <v>124</v>
      </c>
      <c r="AU247" s="214" t="s">
        <v>81</v>
      </c>
      <c r="AY247" s="16" t="s">
        <v>122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77</v>
      </c>
      <c r="BK247" s="215">
        <f>ROUND(I247*H247,2)</f>
        <v>0</v>
      </c>
      <c r="BL247" s="16" t="s">
        <v>129</v>
      </c>
      <c r="BM247" s="214" t="s">
        <v>532</v>
      </c>
    </row>
    <row r="248" s="2" customFormat="1">
      <c r="A248" s="37"/>
      <c r="B248" s="38"/>
      <c r="C248" s="39"/>
      <c r="D248" s="218" t="s">
        <v>253</v>
      </c>
      <c r="E248" s="39"/>
      <c r="F248" s="249" t="s">
        <v>533</v>
      </c>
      <c r="G248" s="39"/>
      <c r="H248" s="39"/>
      <c r="I248" s="250"/>
      <c r="J248" s="39"/>
      <c r="K248" s="39"/>
      <c r="L248" s="43"/>
      <c r="M248" s="251"/>
      <c r="N248" s="252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253</v>
      </c>
      <c r="AU248" s="16" t="s">
        <v>81</v>
      </c>
    </row>
    <row r="249" s="13" customFormat="1">
      <c r="A249" s="13"/>
      <c r="B249" s="216"/>
      <c r="C249" s="217"/>
      <c r="D249" s="218" t="s">
        <v>131</v>
      </c>
      <c r="E249" s="219" t="s">
        <v>19</v>
      </c>
      <c r="F249" s="220" t="s">
        <v>534</v>
      </c>
      <c r="G249" s="217"/>
      <c r="H249" s="221">
        <v>15.6</v>
      </c>
      <c r="I249" s="222"/>
      <c r="J249" s="217"/>
      <c r="K249" s="217"/>
      <c r="L249" s="223"/>
      <c r="M249" s="224"/>
      <c r="N249" s="225"/>
      <c r="O249" s="225"/>
      <c r="P249" s="225"/>
      <c r="Q249" s="225"/>
      <c r="R249" s="225"/>
      <c r="S249" s="225"/>
      <c r="T249" s="22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7" t="s">
        <v>131</v>
      </c>
      <c r="AU249" s="227" t="s">
        <v>81</v>
      </c>
      <c r="AV249" s="13" t="s">
        <v>81</v>
      </c>
      <c r="AW249" s="13" t="s">
        <v>33</v>
      </c>
      <c r="AX249" s="13" t="s">
        <v>77</v>
      </c>
      <c r="AY249" s="227" t="s">
        <v>122</v>
      </c>
    </row>
    <row r="250" s="2" customFormat="1">
      <c r="A250" s="37"/>
      <c r="B250" s="38"/>
      <c r="C250" s="203" t="s">
        <v>535</v>
      </c>
      <c r="D250" s="203" t="s">
        <v>124</v>
      </c>
      <c r="E250" s="204" t="s">
        <v>536</v>
      </c>
      <c r="F250" s="205" t="s">
        <v>537</v>
      </c>
      <c r="G250" s="206" t="s">
        <v>228</v>
      </c>
      <c r="H250" s="207">
        <v>15.6</v>
      </c>
      <c r="I250" s="208"/>
      <c r="J250" s="209">
        <f>ROUND(I250*H250,2)</f>
        <v>0</v>
      </c>
      <c r="K250" s="205" t="s">
        <v>128</v>
      </c>
      <c r="L250" s="43"/>
      <c r="M250" s="210" t="s">
        <v>19</v>
      </c>
      <c r="N250" s="211" t="s">
        <v>43</v>
      </c>
      <c r="O250" s="83"/>
      <c r="P250" s="212">
        <f>O250*H250</f>
        <v>0</v>
      </c>
      <c r="Q250" s="212">
        <v>0.03465</v>
      </c>
      <c r="R250" s="212">
        <f>Q250*H250</f>
        <v>0.54054000000000002</v>
      </c>
      <c r="S250" s="212">
        <v>0</v>
      </c>
      <c r="T250" s="21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129</v>
      </c>
      <c r="AT250" s="214" t="s">
        <v>124</v>
      </c>
      <c r="AU250" s="214" t="s">
        <v>81</v>
      </c>
      <c r="AY250" s="16" t="s">
        <v>122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77</v>
      </c>
      <c r="BK250" s="215">
        <f>ROUND(I250*H250,2)</f>
        <v>0</v>
      </c>
      <c r="BL250" s="16" t="s">
        <v>129</v>
      </c>
      <c r="BM250" s="214" t="s">
        <v>538</v>
      </c>
    </row>
    <row r="251" s="2" customFormat="1" ht="21.75" customHeight="1">
      <c r="A251" s="37"/>
      <c r="B251" s="38"/>
      <c r="C251" s="239" t="s">
        <v>539</v>
      </c>
      <c r="D251" s="239" t="s">
        <v>200</v>
      </c>
      <c r="E251" s="240" t="s">
        <v>540</v>
      </c>
      <c r="F251" s="241" t="s">
        <v>541</v>
      </c>
      <c r="G251" s="242" t="s">
        <v>313</v>
      </c>
      <c r="H251" s="243">
        <v>7.7999999999999998</v>
      </c>
      <c r="I251" s="244"/>
      <c r="J251" s="245">
        <f>ROUND(I251*H251,2)</f>
        <v>0</v>
      </c>
      <c r="K251" s="241" t="s">
        <v>128</v>
      </c>
      <c r="L251" s="246"/>
      <c r="M251" s="247" t="s">
        <v>19</v>
      </c>
      <c r="N251" s="248" t="s">
        <v>43</v>
      </c>
      <c r="O251" s="83"/>
      <c r="P251" s="212">
        <f>O251*H251</f>
        <v>0</v>
      </c>
      <c r="Q251" s="212">
        <v>0.112</v>
      </c>
      <c r="R251" s="212">
        <f>Q251*H251</f>
        <v>0.87360000000000004</v>
      </c>
      <c r="S251" s="212">
        <v>0</v>
      </c>
      <c r="T251" s="21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4" t="s">
        <v>166</v>
      </c>
      <c r="AT251" s="214" t="s">
        <v>200</v>
      </c>
      <c r="AU251" s="214" t="s">
        <v>81</v>
      </c>
      <c r="AY251" s="16" t="s">
        <v>122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77</v>
      </c>
      <c r="BK251" s="215">
        <f>ROUND(I251*H251,2)</f>
        <v>0</v>
      </c>
      <c r="BL251" s="16" t="s">
        <v>129</v>
      </c>
      <c r="BM251" s="214" t="s">
        <v>542</v>
      </c>
    </row>
    <row r="252" s="13" customFormat="1">
      <c r="A252" s="13"/>
      <c r="B252" s="216"/>
      <c r="C252" s="217"/>
      <c r="D252" s="218" t="s">
        <v>131</v>
      </c>
      <c r="E252" s="219" t="s">
        <v>19</v>
      </c>
      <c r="F252" s="220" t="s">
        <v>543</v>
      </c>
      <c r="G252" s="217"/>
      <c r="H252" s="221">
        <v>7.7999999999999998</v>
      </c>
      <c r="I252" s="222"/>
      <c r="J252" s="217"/>
      <c r="K252" s="217"/>
      <c r="L252" s="223"/>
      <c r="M252" s="224"/>
      <c r="N252" s="225"/>
      <c r="O252" s="225"/>
      <c r="P252" s="225"/>
      <c r="Q252" s="225"/>
      <c r="R252" s="225"/>
      <c r="S252" s="225"/>
      <c r="T252" s="22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7" t="s">
        <v>131</v>
      </c>
      <c r="AU252" s="227" t="s">
        <v>81</v>
      </c>
      <c r="AV252" s="13" t="s">
        <v>81</v>
      </c>
      <c r="AW252" s="13" t="s">
        <v>33</v>
      </c>
      <c r="AX252" s="13" t="s">
        <v>77</v>
      </c>
      <c r="AY252" s="227" t="s">
        <v>122</v>
      </c>
    </row>
    <row r="253" s="2" customFormat="1">
      <c r="A253" s="37"/>
      <c r="B253" s="38"/>
      <c r="C253" s="203" t="s">
        <v>544</v>
      </c>
      <c r="D253" s="203" t="s">
        <v>124</v>
      </c>
      <c r="E253" s="204" t="s">
        <v>545</v>
      </c>
      <c r="F253" s="205" t="s">
        <v>546</v>
      </c>
      <c r="G253" s="206" t="s">
        <v>127</v>
      </c>
      <c r="H253" s="207">
        <v>1.395</v>
      </c>
      <c r="I253" s="208"/>
      <c r="J253" s="209">
        <f>ROUND(I253*H253,2)</f>
        <v>0</v>
      </c>
      <c r="K253" s="205" t="s">
        <v>128</v>
      </c>
      <c r="L253" s="43"/>
      <c r="M253" s="210" t="s">
        <v>19</v>
      </c>
      <c r="N253" s="211" t="s">
        <v>43</v>
      </c>
      <c r="O253" s="83"/>
      <c r="P253" s="212">
        <f>O253*H253</f>
        <v>0</v>
      </c>
      <c r="Q253" s="212">
        <v>0.063619999999999996</v>
      </c>
      <c r="R253" s="212">
        <f>Q253*H253</f>
        <v>0.088749899999999993</v>
      </c>
      <c r="S253" s="212">
        <v>0</v>
      </c>
      <c r="T253" s="21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209</v>
      </c>
      <c r="AT253" s="214" t="s">
        <v>124</v>
      </c>
      <c r="AU253" s="214" t="s">
        <v>81</v>
      </c>
      <c r="AY253" s="16" t="s">
        <v>122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77</v>
      </c>
      <c r="BK253" s="215">
        <f>ROUND(I253*H253,2)</f>
        <v>0</v>
      </c>
      <c r="BL253" s="16" t="s">
        <v>209</v>
      </c>
      <c r="BM253" s="214" t="s">
        <v>547</v>
      </c>
    </row>
    <row r="254" s="13" customFormat="1">
      <c r="A254" s="13"/>
      <c r="B254" s="216"/>
      <c r="C254" s="217"/>
      <c r="D254" s="218" t="s">
        <v>131</v>
      </c>
      <c r="E254" s="219" t="s">
        <v>19</v>
      </c>
      <c r="F254" s="220" t="s">
        <v>548</v>
      </c>
      <c r="G254" s="217"/>
      <c r="H254" s="221">
        <v>1.395</v>
      </c>
      <c r="I254" s="222"/>
      <c r="J254" s="217"/>
      <c r="K254" s="217"/>
      <c r="L254" s="223"/>
      <c r="M254" s="224"/>
      <c r="N254" s="225"/>
      <c r="O254" s="225"/>
      <c r="P254" s="225"/>
      <c r="Q254" s="225"/>
      <c r="R254" s="225"/>
      <c r="S254" s="225"/>
      <c r="T254" s="22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7" t="s">
        <v>131</v>
      </c>
      <c r="AU254" s="227" t="s">
        <v>81</v>
      </c>
      <c r="AV254" s="13" t="s">
        <v>81</v>
      </c>
      <c r="AW254" s="13" t="s">
        <v>33</v>
      </c>
      <c r="AX254" s="13" t="s">
        <v>77</v>
      </c>
      <c r="AY254" s="227" t="s">
        <v>122</v>
      </c>
    </row>
    <row r="255" s="2" customFormat="1" ht="16.5" customHeight="1">
      <c r="A255" s="37"/>
      <c r="B255" s="38"/>
      <c r="C255" s="203" t="s">
        <v>549</v>
      </c>
      <c r="D255" s="203" t="s">
        <v>124</v>
      </c>
      <c r="E255" s="204" t="s">
        <v>550</v>
      </c>
      <c r="F255" s="205" t="s">
        <v>551</v>
      </c>
      <c r="G255" s="206" t="s">
        <v>127</v>
      </c>
      <c r="H255" s="207">
        <v>1.395</v>
      </c>
      <c r="I255" s="208"/>
      <c r="J255" s="209">
        <f>ROUND(I255*H255,2)</f>
        <v>0</v>
      </c>
      <c r="K255" s="205" t="s">
        <v>128</v>
      </c>
      <c r="L255" s="43"/>
      <c r="M255" s="210" t="s">
        <v>19</v>
      </c>
      <c r="N255" s="211" t="s">
        <v>43</v>
      </c>
      <c r="O255" s="83"/>
      <c r="P255" s="212">
        <f>O255*H255</f>
        <v>0</v>
      </c>
      <c r="Q255" s="212">
        <v>0</v>
      </c>
      <c r="R255" s="212">
        <f>Q255*H255</f>
        <v>0</v>
      </c>
      <c r="S255" s="212">
        <v>0.16500000000000001</v>
      </c>
      <c r="T255" s="213">
        <f>S255*H255</f>
        <v>0.23017500000000002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4" t="s">
        <v>209</v>
      </c>
      <c r="AT255" s="214" t="s">
        <v>124</v>
      </c>
      <c r="AU255" s="214" t="s">
        <v>81</v>
      </c>
      <c r="AY255" s="16" t="s">
        <v>122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77</v>
      </c>
      <c r="BK255" s="215">
        <f>ROUND(I255*H255,2)</f>
        <v>0</v>
      </c>
      <c r="BL255" s="16" t="s">
        <v>209</v>
      </c>
      <c r="BM255" s="214" t="s">
        <v>552</v>
      </c>
    </row>
    <row r="256" s="13" customFormat="1">
      <c r="A256" s="13"/>
      <c r="B256" s="216"/>
      <c r="C256" s="217"/>
      <c r="D256" s="218" t="s">
        <v>131</v>
      </c>
      <c r="E256" s="219" t="s">
        <v>19</v>
      </c>
      <c r="F256" s="220" t="s">
        <v>548</v>
      </c>
      <c r="G256" s="217"/>
      <c r="H256" s="221">
        <v>1.395</v>
      </c>
      <c r="I256" s="222"/>
      <c r="J256" s="217"/>
      <c r="K256" s="217"/>
      <c r="L256" s="223"/>
      <c r="M256" s="224"/>
      <c r="N256" s="225"/>
      <c r="O256" s="225"/>
      <c r="P256" s="225"/>
      <c r="Q256" s="225"/>
      <c r="R256" s="225"/>
      <c r="S256" s="225"/>
      <c r="T256" s="22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7" t="s">
        <v>131</v>
      </c>
      <c r="AU256" s="227" t="s">
        <v>81</v>
      </c>
      <c r="AV256" s="13" t="s">
        <v>81</v>
      </c>
      <c r="AW256" s="13" t="s">
        <v>33</v>
      </c>
      <c r="AX256" s="13" t="s">
        <v>77</v>
      </c>
      <c r="AY256" s="227" t="s">
        <v>122</v>
      </c>
    </row>
    <row r="257" s="2" customFormat="1" ht="16.5" customHeight="1">
      <c r="A257" s="37"/>
      <c r="B257" s="38"/>
      <c r="C257" s="203" t="s">
        <v>553</v>
      </c>
      <c r="D257" s="203" t="s">
        <v>124</v>
      </c>
      <c r="E257" s="204" t="s">
        <v>554</v>
      </c>
      <c r="F257" s="205" t="s">
        <v>555</v>
      </c>
      <c r="G257" s="206" t="s">
        <v>127</v>
      </c>
      <c r="H257" s="207">
        <v>1.395</v>
      </c>
      <c r="I257" s="208"/>
      <c r="J257" s="209">
        <f>ROUND(I257*H257,2)</f>
        <v>0</v>
      </c>
      <c r="K257" s="205" t="s">
        <v>128</v>
      </c>
      <c r="L257" s="43"/>
      <c r="M257" s="210" t="s">
        <v>19</v>
      </c>
      <c r="N257" s="211" t="s">
        <v>43</v>
      </c>
      <c r="O257" s="83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209</v>
      </c>
      <c r="AT257" s="214" t="s">
        <v>124</v>
      </c>
      <c r="AU257" s="214" t="s">
        <v>81</v>
      </c>
      <c r="AY257" s="16" t="s">
        <v>122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77</v>
      </c>
      <c r="BK257" s="215">
        <f>ROUND(I257*H257,2)</f>
        <v>0</v>
      </c>
      <c r="BL257" s="16" t="s">
        <v>209</v>
      </c>
      <c r="BM257" s="214" t="s">
        <v>556</v>
      </c>
    </row>
    <row r="258" s="2" customFormat="1" ht="16.5" customHeight="1">
      <c r="A258" s="37"/>
      <c r="B258" s="38"/>
      <c r="C258" s="203" t="s">
        <v>557</v>
      </c>
      <c r="D258" s="203" t="s">
        <v>124</v>
      </c>
      <c r="E258" s="204" t="s">
        <v>558</v>
      </c>
      <c r="F258" s="205" t="s">
        <v>559</v>
      </c>
      <c r="G258" s="206" t="s">
        <v>127</v>
      </c>
      <c r="H258" s="207">
        <v>1.395</v>
      </c>
      <c r="I258" s="208"/>
      <c r="J258" s="209">
        <f>ROUND(I258*H258,2)</f>
        <v>0</v>
      </c>
      <c r="K258" s="205" t="s">
        <v>128</v>
      </c>
      <c r="L258" s="43"/>
      <c r="M258" s="210" t="s">
        <v>19</v>
      </c>
      <c r="N258" s="211" t="s">
        <v>43</v>
      </c>
      <c r="O258" s="83"/>
      <c r="P258" s="212">
        <f>O258*H258</f>
        <v>0</v>
      </c>
      <c r="Q258" s="212">
        <v>0.0080000000000000002</v>
      </c>
      <c r="R258" s="212">
        <f>Q258*H258</f>
        <v>0.01116</v>
      </c>
      <c r="S258" s="212">
        <v>0</v>
      </c>
      <c r="T258" s="21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4" t="s">
        <v>209</v>
      </c>
      <c r="AT258" s="214" t="s">
        <v>124</v>
      </c>
      <c r="AU258" s="214" t="s">
        <v>81</v>
      </c>
      <c r="AY258" s="16" t="s">
        <v>122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77</v>
      </c>
      <c r="BK258" s="215">
        <f>ROUND(I258*H258,2)</f>
        <v>0</v>
      </c>
      <c r="BL258" s="16" t="s">
        <v>209</v>
      </c>
      <c r="BM258" s="214" t="s">
        <v>560</v>
      </c>
    </row>
    <row r="259" s="2" customFormat="1">
      <c r="A259" s="37"/>
      <c r="B259" s="38"/>
      <c r="C259" s="203" t="s">
        <v>561</v>
      </c>
      <c r="D259" s="203" t="s">
        <v>124</v>
      </c>
      <c r="E259" s="204" t="s">
        <v>562</v>
      </c>
      <c r="F259" s="205" t="s">
        <v>563</v>
      </c>
      <c r="G259" s="206" t="s">
        <v>127</v>
      </c>
      <c r="H259" s="207">
        <v>2.3399999999999999</v>
      </c>
      <c r="I259" s="208"/>
      <c r="J259" s="209">
        <f>ROUND(I259*H259,2)</f>
        <v>0</v>
      </c>
      <c r="K259" s="205" t="s">
        <v>128</v>
      </c>
      <c r="L259" s="43"/>
      <c r="M259" s="210" t="s">
        <v>19</v>
      </c>
      <c r="N259" s="211" t="s">
        <v>43</v>
      </c>
      <c r="O259" s="83"/>
      <c r="P259" s="212">
        <f>O259*H259</f>
        <v>0</v>
      </c>
      <c r="Q259" s="212">
        <v>0.01155</v>
      </c>
      <c r="R259" s="212">
        <f>Q259*H259</f>
        <v>0.027026999999999995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209</v>
      </c>
      <c r="AT259" s="214" t="s">
        <v>124</v>
      </c>
      <c r="AU259" s="214" t="s">
        <v>81</v>
      </c>
      <c r="AY259" s="16" t="s">
        <v>122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77</v>
      </c>
      <c r="BK259" s="215">
        <f>ROUND(I259*H259,2)</f>
        <v>0</v>
      </c>
      <c r="BL259" s="16" t="s">
        <v>209</v>
      </c>
      <c r="BM259" s="214" t="s">
        <v>564</v>
      </c>
    </row>
    <row r="260" s="13" customFormat="1">
      <c r="A260" s="13"/>
      <c r="B260" s="216"/>
      <c r="C260" s="217"/>
      <c r="D260" s="218" t="s">
        <v>131</v>
      </c>
      <c r="E260" s="219" t="s">
        <v>19</v>
      </c>
      <c r="F260" s="220" t="s">
        <v>565</v>
      </c>
      <c r="G260" s="217"/>
      <c r="H260" s="221">
        <v>2.3399999999999999</v>
      </c>
      <c r="I260" s="222"/>
      <c r="J260" s="217"/>
      <c r="K260" s="217"/>
      <c r="L260" s="223"/>
      <c r="M260" s="224"/>
      <c r="N260" s="225"/>
      <c r="O260" s="225"/>
      <c r="P260" s="225"/>
      <c r="Q260" s="225"/>
      <c r="R260" s="225"/>
      <c r="S260" s="225"/>
      <c r="T260" s="22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7" t="s">
        <v>131</v>
      </c>
      <c r="AU260" s="227" t="s">
        <v>81</v>
      </c>
      <c r="AV260" s="13" t="s">
        <v>81</v>
      </c>
      <c r="AW260" s="13" t="s">
        <v>33</v>
      </c>
      <c r="AX260" s="13" t="s">
        <v>77</v>
      </c>
      <c r="AY260" s="227" t="s">
        <v>122</v>
      </c>
    </row>
    <row r="261" s="2" customFormat="1" ht="16.5" customHeight="1">
      <c r="A261" s="37"/>
      <c r="B261" s="38"/>
      <c r="C261" s="203" t="s">
        <v>566</v>
      </c>
      <c r="D261" s="203" t="s">
        <v>124</v>
      </c>
      <c r="E261" s="204" t="s">
        <v>567</v>
      </c>
      <c r="F261" s="205" t="s">
        <v>568</v>
      </c>
      <c r="G261" s="206" t="s">
        <v>127</v>
      </c>
      <c r="H261" s="207">
        <v>2.3399999999999999</v>
      </c>
      <c r="I261" s="208"/>
      <c r="J261" s="209">
        <f>ROUND(I261*H261,2)</f>
        <v>0</v>
      </c>
      <c r="K261" s="205" t="s">
        <v>128</v>
      </c>
      <c r="L261" s="43"/>
      <c r="M261" s="210" t="s">
        <v>19</v>
      </c>
      <c r="N261" s="211" t="s">
        <v>43</v>
      </c>
      <c r="O261" s="83"/>
      <c r="P261" s="212">
        <f>O261*H261</f>
        <v>0</v>
      </c>
      <c r="Q261" s="212">
        <v>0</v>
      </c>
      <c r="R261" s="212">
        <f>Q261*H261</f>
        <v>0</v>
      </c>
      <c r="S261" s="212">
        <v>0.121</v>
      </c>
      <c r="T261" s="213">
        <f>S261*H261</f>
        <v>0.28313999999999995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4" t="s">
        <v>209</v>
      </c>
      <c r="AT261" s="214" t="s">
        <v>124</v>
      </c>
      <c r="AU261" s="214" t="s">
        <v>81</v>
      </c>
      <c r="AY261" s="16" t="s">
        <v>122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77</v>
      </c>
      <c r="BK261" s="215">
        <f>ROUND(I261*H261,2)</f>
        <v>0</v>
      </c>
      <c r="BL261" s="16" t="s">
        <v>209</v>
      </c>
      <c r="BM261" s="214" t="s">
        <v>569</v>
      </c>
    </row>
    <row r="262" s="13" customFormat="1">
      <c r="A262" s="13"/>
      <c r="B262" s="216"/>
      <c r="C262" s="217"/>
      <c r="D262" s="218" t="s">
        <v>131</v>
      </c>
      <c r="E262" s="219" t="s">
        <v>19</v>
      </c>
      <c r="F262" s="220" t="s">
        <v>565</v>
      </c>
      <c r="G262" s="217"/>
      <c r="H262" s="221">
        <v>2.3399999999999999</v>
      </c>
      <c r="I262" s="222"/>
      <c r="J262" s="217"/>
      <c r="K262" s="217"/>
      <c r="L262" s="223"/>
      <c r="M262" s="224"/>
      <c r="N262" s="225"/>
      <c r="O262" s="225"/>
      <c r="P262" s="225"/>
      <c r="Q262" s="225"/>
      <c r="R262" s="225"/>
      <c r="S262" s="225"/>
      <c r="T262" s="22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7" t="s">
        <v>131</v>
      </c>
      <c r="AU262" s="227" t="s">
        <v>81</v>
      </c>
      <c r="AV262" s="13" t="s">
        <v>81</v>
      </c>
      <c r="AW262" s="13" t="s">
        <v>33</v>
      </c>
      <c r="AX262" s="13" t="s">
        <v>77</v>
      </c>
      <c r="AY262" s="227" t="s">
        <v>122</v>
      </c>
    </row>
    <row r="263" s="2" customFormat="1" ht="16.5" customHeight="1">
      <c r="A263" s="37"/>
      <c r="B263" s="38"/>
      <c r="C263" s="203" t="s">
        <v>570</v>
      </c>
      <c r="D263" s="203" t="s">
        <v>124</v>
      </c>
      <c r="E263" s="204" t="s">
        <v>571</v>
      </c>
      <c r="F263" s="205" t="s">
        <v>572</v>
      </c>
      <c r="G263" s="206" t="s">
        <v>127</v>
      </c>
      <c r="H263" s="207">
        <v>2.3399999999999999</v>
      </c>
      <c r="I263" s="208"/>
      <c r="J263" s="209">
        <f>ROUND(I263*H263,2)</f>
        <v>0</v>
      </c>
      <c r="K263" s="205" t="s">
        <v>128</v>
      </c>
      <c r="L263" s="43"/>
      <c r="M263" s="210" t="s">
        <v>19</v>
      </c>
      <c r="N263" s="211" t="s">
        <v>43</v>
      </c>
      <c r="O263" s="83"/>
      <c r="P263" s="212">
        <f>O263*H263</f>
        <v>0</v>
      </c>
      <c r="Q263" s="212">
        <v>0.02332</v>
      </c>
      <c r="R263" s="212">
        <f>Q263*H263</f>
        <v>0.054568800000000001</v>
      </c>
      <c r="S263" s="212">
        <v>0</v>
      </c>
      <c r="T263" s="21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14" t="s">
        <v>209</v>
      </c>
      <c r="AT263" s="214" t="s">
        <v>124</v>
      </c>
      <c r="AU263" s="214" t="s">
        <v>81</v>
      </c>
      <c r="AY263" s="16" t="s">
        <v>122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77</v>
      </c>
      <c r="BK263" s="215">
        <f>ROUND(I263*H263,2)</f>
        <v>0</v>
      </c>
      <c r="BL263" s="16" t="s">
        <v>209</v>
      </c>
      <c r="BM263" s="214" t="s">
        <v>573</v>
      </c>
    </row>
    <row r="264" s="2" customFormat="1" ht="16.5" customHeight="1">
      <c r="A264" s="37"/>
      <c r="B264" s="38"/>
      <c r="C264" s="203" t="s">
        <v>574</v>
      </c>
      <c r="D264" s="203" t="s">
        <v>124</v>
      </c>
      <c r="E264" s="204" t="s">
        <v>575</v>
      </c>
      <c r="F264" s="205" t="s">
        <v>576</v>
      </c>
      <c r="G264" s="206" t="s">
        <v>127</v>
      </c>
      <c r="H264" s="207">
        <v>2.3399999999999999</v>
      </c>
      <c r="I264" s="208"/>
      <c r="J264" s="209">
        <f>ROUND(I264*H264,2)</f>
        <v>0</v>
      </c>
      <c r="K264" s="205" t="s">
        <v>128</v>
      </c>
      <c r="L264" s="43"/>
      <c r="M264" s="210" t="s">
        <v>19</v>
      </c>
      <c r="N264" s="211" t="s">
        <v>43</v>
      </c>
      <c r="O264" s="83"/>
      <c r="P264" s="212">
        <f>O264*H264</f>
        <v>0</v>
      </c>
      <c r="Q264" s="212">
        <v>0.0024099999999999998</v>
      </c>
      <c r="R264" s="212">
        <f>Q264*H264</f>
        <v>0.0056393999999999993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209</v>
      </c>
      <c r="AT264" s="214" t="s">
        <v>124</v>
      </c>
      <c r="AU264" s="214" t="s">
        <v>81</v>
      </c>
      <c r="AY264" s="16" t="s">
        <v>122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77</v>
      </c>
      <c r="BK264" s="215">
        <f>ROUND(I264*H264,2)</f>
        <v>0</v>
      </c>
      <c r="BL264" s="16" t="s">
        <v>209</v>
      </c>
      <c r="BM264" s="214" t="s">
        <v>577</v>
      </c>
    </row>
    <row r="265" s="2" customFormat="1">
      <c r="A265" s="37"/>
      <c r="B265" s="38"/>
      <c r="C265" s="203" t="s">
        <v>578</v>
      </c>
      <c r="D265" s="203" t="s">
        <v>124</v>
      </c>
      <c r="E265" s="204" t="s">
        <v>579</v>
      </c>
      <c r="F265" s="205" t="s">
        <v>580</v>
      </c>
      <c r="G265" s="206" t="s">
        <v>127</v>
      </c>
      <c r="H265" s="207">
        <v>11.1</v>
      </c>
      <c r="I265" s="208"/>
      <c r="J265" s="209">
        <f>ROUND(I265*H265,2)</f>
        <v>0</v>
      </c>
      <c r="K265" s="205" t="s">
        <v>128</v>
      </c>
      <c r="L265" s="43"/>
      <c r="M265" s="210" t="s">
        <v>19</v>
      </c>
      <c r="N265" s="211" t="s">
        <v>43</v>
      </c>
      <c r="O265" s="83"/>
      <c r="P265" s="212">
        <f>O265*H265</f>
        <v>0</v>
      </c>
      <c r="Q265" s="212">
        <v>0.043999999999999997</v>
      </c>
      <c r="R265" s="212">
        <f>Q265*H265</f>
        <v>0.48839999999999995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209</v>
      </c>
      <c r="AT265" s="214" t="s">
        <v>124</v>
      </c>
      <c r="AU265" s="214" t="s">
        <v>81</v>
      </c>
      <c r="AY265" s="16" t="s">
        <v>122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77</v>
      </c>
      <c r="BK265" s="215">
        <f>ROUND(I265*H265,2)</f>
        <v>0</v>
      </c>
      <c r="BL265" s="16" t="s">
        <v>209</v>
      </c>
      <c r="BM265" s="214" t="s">
        <v>581</v>
      </c>
    </row>
    <row r="266" s="2" customFormat="1" ht="16.5" customHeight="1">
      <c r="A266" s="37"/>
      <c r="B266" s="38"/>
      <c r="C266" s="239" t="s">
        <v>582</v>
      </c>
      <c r="D266" s="239" t="s">
        <v>200</v>
      </c>
      <c r="E266" s="240" t="s">
        <v>583</v>
      </c>
      <c r="F266" s="241" t="s">
        <v>584</v>
      </c>
      <c r="G266" s="242" t="s">
        <v>127</v>
      </c>
      <c r="H266" s="243">
        <v>12.210000000000001</v>
      </c>
      <c r="I266" s="244"/>
      <c r="J266" s="245">
        <f>ROUND(I266*H266,2)</f>
        <v>0</v>
      </c>
      <c r="K266" s="241" t="s">
        <v>128</v>
      </c>
      <c r="L266" s="246"/>
      <c r="M266" s="247" t="s">
        <v>19</v>
      </c>
      <c r="N266" s="248" t="s">
        <v>43</v>
      </c>
      <c r="O266" s="83"/>
      <c r="P266" s="212">
        <f>O266*H266</f>
        <v>0</v>
      </c>
      <c r="Q266" s="212">
        <v>0.081000000000000003</v>
      </c>
      <c r="R266" s="212">
        <f>Q266*H266</f>
        <v>0.98901000000000006</v>
      </c>
      <c r="S266" s="212">
        <v>0</v>
      </c>
      <c r="T266" s="21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4" t="s">
        <v>286</v>
      </c>
      <c r="AT266" s="214" t="s">
        <v>200</v>
      </c>
      <c r="AU266" s="214" t="s">
        <v>81</v>
      </c>
      <c r="AY266" s="16" t="s">
        <v>122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77</v>
      </c>
      <c r="BK266" s="215">
        <f>ROUND(I266*H266,2)</f>
        <v>0</v>
      </c>
      <c r="BL266" s="16" t="s">
        <v>209</v>
      </c>
      <c r="BM266" s="214" t="s">
        <v>585</v>
      </c>
    </row>
    <row r="267" s="13" customFormat="1">
      <c r="A267" s="13"/>
      <c r="B267" s="216"/>
      <c r="C267" s="217"/>
      <c r="D267" s="218" t="s">
        <v>131</v>
      </c>
      <c r="E267" s="217"/>
      <c r="F267" s="220" t="s">
        <v>586</v>
      </c>
      <c r="G267" s="217"/>
      <c r="H267" s="221">
        <v>12.210000000000001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7" t="s">
        <v>131</v>
      </c>
      <c r="AU267" s="227" t="s">
        <v>81</v>
      </c>
      <c r="AV267" s="13" t="s">
        <v>81</v>
      </c>
      <c r="AW267" s="13" t="s">
        <v>4</v>
      </c>
      <c r="AX267" s="13" t="s">
        <v>77</v>
      </c>
      <c r="AY267" s="227" t="s">
        <v>122</v>
      </c>
    </row>
    <row r="268" s="2" customFormat="1" ht="16.5" customHeight="1">
      <c r="A268" s="37"/>
      <c r="B268" s="38"/>
      <c r="C268" s="203" t="s">
        <v>587</v>
      </c>
      <c r="D268" s="203" t="s">
        <v>124</v>
      </c>
      <c r="E268" s="204" t="s">
        <v>588</v>
      </c>
      <c r="F268" s="205" t="s">
        <v>589</v>
      </c>
      <c r="G268" s="206" t="s">
        <v>127</v>
      </c>
      <c r="H268" s="207">
        <v>11.1</v>
      </c>
      <c r="I268" s="208"/>
      <c r="J268" s="209">
        <f>ROUND(I268*H268,2)</f>
        <v>0</v>
      </c>
      <c r="K268" s="205" t="s">
        <v>128</v>
      </c>
      <c r="L268" s="43"/>
      <c r="M268" s="210" t="s">
        <v>19</v>
      </c>
      <c r="N268" s="211" t="s">
        <v>43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0.109</v>
      </c>
      <c r="T268" s="213">
        <f>S268*H268</f>
        <v>1.2099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209</v>
      </c>
      <c r="AT268" s="214" t="s">
        <v>124</v>
      </c>
      <c r="AU268" s="214" t="s">
        <v>81</v>
      </c>
      <c r="AY268" s="16" t="s">
        <v>122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77</v>
      </c>
      <c r="BK268" s="215">
        <f>ROUND(I268*H268,2)</f>
        <v>0</v>
      </c>
      <c r="BL268" s="16" t="s">
        <v>209</v>
      </c>
      <c r="BM268" s="214" t="s">
        <v>590</v>
      </c>
    </row>
    <row r="269" s="2" customFormat="1" ht="16.5" customHeight="1">
      <c r="A269" s="37"/>
      <c r="B269" s="38"/>
      <c r="C269" s="203" t="s">
        <v>591</v>
      </c>
      <c r="D269" s="203" t="s">
        <v>124</v>
      </c>
      <c r="E269" s="204" t="s">
        <v>592</v>
      </c>
      <c r="F269" s="205" t="s">
        <v>593</v>
      </c>
      <c r="G269" s="206" t="s">
        <v>127</v>
      </c>
      <c r="H269" s="207">
        <v>11.1</v>
      </c>
      <c r="I269" s="208"/>
      <c r="J269" s="209">
        <f>ROUND(I269*H269,2)</f>
        <v>0</v>
      </c>
      <c r="K269" s="205" t="s">
        <v>128</v>
      </c>
      <c r="L269" s="43"/>
      <c r="M269" s="210" t="s">
        <v>19</v>
      </c>
      <c r="N269" s="211" t="s">
        <v>43</v>
      </c>
      <c r="O269" s="83"/>
      <c r="P269" s="212">
        <f>O269*H269</f>
        <v>0</v>
      </c>
      <c r="Q269" s="212">
        <v>0.0080000000000000002</v>
      </c>
      <c r="R269" s="212">
        <f>Q269*H269</f>
        <v>0.088800000000000004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209</v>
      </c>
      <c r="AT269" s="214" t="s">
        <v>124</v>
      </c>
      <c r="AU269" s="214" t="s">
        <v>81</v>
      </c>
      <c r="AY269" s="16" t="s">
        <v>122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77</v>
      </c>
      <c r="BK269" s="215">
        <f>ROUND(I269*H269,2)</f>
        <v>0</v>
      </c>
      <c r="BL269" s="16" t="s">
        <v>209</v>
      </c>
      <c r="BM269" s="214" t="s">
        <v>594</v>
      </c>
    </row>
    <row r="270" s="2" customFormat="1" ht="16.5" customHeight="1">
      <c r="A270" s="37"/>
      <c r="B270" s="38"/>
      <c r="C270" s="203" t="s">
        <v>595</v>
      </c>
      <c r="D270" s="203" t="s">
        <v>124</v>
      </c>
      <c r="E270" s="204" t="s">
        <v>596</v>
      </c>
      <c r="F270" s="205" t="s">
        <v>597</v>
      </c>
      <c r="G270" s="206" t="s">
        <v>127</v>
      </c>
      <c r="H270" s="207">
        <v>3.75</v>
      </c>
      <c r="I270" s="208"/>
      <c r="J270" s="209">
        <f>ROUND(I270*H270,2)</f>
        <v>0</v>
      </c>
      <c r="K270" s="205" t="s">
        <v>128</v>
      </c>
      <c r="L270" s="43"/>
      <c r="M270" s="210" t="s">
        <v>19</v>
      </c>
      <c r="N270" s="211" t="s">
        <v>43</v>
      </c>
      <c r="O270" s="83"/>
      <c r="P270" s="212">
        <f>O270*H270</f>
        <v>0</v>
      </c>
      <c r="Q270" s="212">
        <v>0.00040000000000000002</v>
      </c>
      <c r="R270" s="212">
        <f>Q270*H270</f>
        <v>0.0015</v>
      </c>
      <c r="S270" s="212">
        <v>0</v>
      </c>
      <c r="T270" s="21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4" t="s">
        <v>209</v>
      </c>
      <c r="AT270" s="214" t="s">
        <v>124</v>
      </c>
      <c r="AU270" s="214" t="s">
        <v>81</v>
      </c>
      <c r="AY270" s="16" t="s">
        <v>122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77</v>
      </c>
      <c r="BK270" s="215">
        <f>ROUND(I270*H270,2)</f>
        <v>0</v>
      </c>
      <c r="BL270" s="16" t="s">
        <v>209</v>
      </c>
      <c r="BM270" s="214" t="s">
        <v>598</v>
      </c>
    </row>
    <row r="271" s="2" customFormat="1" ht="16.5" customHeight="1">
      <c r="A271" s="37"/>
      <c r="B271" s="38"/>
      <c r="C271" s="203" t="s">
        <v>599</v>
      </c>
      <c r="D271" s="203" t="s">
        <v>124</v>
      </c>
      <c r="E271" s="204" t="s">
        <v>600</v>
      </c>
      <c r="F271" s="205" t="s">
        <v>601</v>
      </c>
      <c r="G271" s="206" t="s">
        <v>127</v>
      </c>
      <c r="H271" s="207">
        <v>11.1</v>
      </c>
      <c r="I271" s="208"/>
      <c r="J271" s="209">
        <f>ROUND(I271*H271,2)</f>
        <v>0</v>
      </c>
      <c r="K271" s="205" t="s">
        <v>128</v>
      </c>
      <c r="L271" s="43"/>
      <c r="M271" s="210" t="s">
        <v>19</v>
      </c>
      <c r="N271" s="211" t="s">
        <v>43</v>
      </c>
      <c r="O271" s="83"/>
      <c r="P271" s="212">
        <f>O271*H271</f>
        <v>0</v>
      </c>
      <c r="Q271" s="212">
        <v>1.0000000000000001E-05</v>
      </c>
      <c r="R271" s="212">
        <f>Q271*H271</f>
        <v>0.000111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209</v>
      </c>
      <c r="AT271" s="214" t="s">
        <v>124</v>
      </c>
      <c r="AU271" s="214" t="s">
        <v>81</v>
      </c>
      <c r="AY271" s="16" t="s">
        <v>122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77</v>
      </c>
      <c r="BK271" s="215">
        <f>ROUND(I271*H271,2)</f>
        <v>0</v>
      </c>
      <c r="BL271" s="16" t="s">
        <v>209</v>
      </c>
      <c r="BM271" s="214" t="s">
        <v>602</v>
      </c>
    </row>
    <row r="272" s="2" customFormat="1" ht="16.5" customHeight="1">
      <c r="A272" s="37"/>
      <c r="B272" s="38"/>
      <c r="C272" s="203" t="s">
        <v>603</v>
      </c>
      <c r="D272" s="203" t="s">
        <v>124</v>
      </c>
      <c r="E272" s="204" t="s">
        <v>604</v>
      </c>
      <c r="F272" s="205" t="s">
        <v>605</v>
      </c>
      <c r="G272" s="206" t="s">
        <v>127</v>
      </c>
      <c r="H272" s="207">
        <v>3.75</v>
      </c>
      <c r="I272" s="208"/>
      <c r="J272" s="209">
        <f>ROUND(I272*H272,2)</f>
        <v>0</v>
      </c>
      <c r="K272" s="205" t="s">
        <v>128</v>
      </c>
      <c r="L272" s="43"/>
      <c r="M272" s="210" t="s">
        <v>19</v>
      </c>
      <c r="N272" s="211" t="s">
        <v>43</v>
      </c>
      <c r="O272" s="83"/>
      <c r="P272" s="212">
        <f>O272*H272</f>
        <v>0</v>
      </c>
      <c r="Q272" s="212">
        <v>0.00023000000000000001</v>
      </c>
      <c r="R272" s="212">
        <f>Q272*H272</f>
        <v>0.00086249999999999999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209</v>
      </c>
      <c r="AT272" s="214" t="s">
        <v>124</v>
      </c>
      <c r="AU272" s="214" t="s">
        <v>81</v>
      </c>
      <c r="AY272" s="16" t="s">
        <v>122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77</v>
      </c>
      <c r="BK272" s="215">
        <f>ROUND(I272*H272,2)</f>
        <v>0</v>
      </c>
      <c r="BL272" s="16" t="s">
        <v>209</v>
      </c>
      <c r="BM272" s="214" t="s">
        <v>606</v>
      </c>
    </row>
    <row r="273" s="2" customFormat="1" ht="16.5" customHeight="1">
      <c r="A273" s="37"/>
      <c r="B273" s="38"/>
      <c r="C273" s="203" t="s">
        <v>607</v>
      </c>
      <c r="D273" s="203" t="s">
        <v>124</v>
      </c>
      <c r="E273" s="204" t="s">
        <v>608</v>
      </c>
      <c r="F273" s="205" t="s">
        <v>609</v>
      </c>
      <c r="G273" s="206" t="s">
        <v>127</v>
      </c>
      <c r="H273" s="207">
        <v>3.7400000000000002</v>
      </c>
      <c r="I273" s="208"/>
      <c r="J273" s="209">
        <f>ROUND(I273*H273,2)</f>
        <v>0</v>
      </c>
      <c r="K273" s="205" t="s">
        <v>128</v>
      </c>
      <c r="L273" s="43"/>
      <c r="M273" s="210" t="s">
        <v>19</v>
      </c>
      <c r="N273" s="211" t="s">
        <v>43</v>
      </c>
      <c r="O273" s="83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4" t="s">
        <v>209</v>
      </c>
      <c r="AT273" s="214" t="s">
        <v>124</v>
      </c>
      <c r="AU273" s="214" t="s">
        <v>81</v>
      </c>
      <c r="AY273" s="16" t="s">
        <v>122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77</v>
      </c>
      <c r="BK273" s="215">
        <f>ROUND(I273*H273,2)</f>
        <v>0</v>
      </c>
      <c r="BL273" s="16" t="s">
        <v>209</v>
      </c>
      <c r="BM273" s="214" t="s">
        <v>610</v>
      </c>
    </row>
    <row r="274" s="13" customFormat="1">
      <c r="A274" s="13"/>
      <c r="B274" s="216"/>
      <c r="C274" s="217"/>
      <c r="D274" s="218" t="s">
        <v>131</v>
      </c>
      <c r="E274" s="219" t="s">
        <v>19</v>
      </c>
      <c r="F274" s="220" t="s">
        <v>611</v>
      </c>
      <c r="G274" s="217"/>
      <c r="H274" s="221">
        <v>3.7400000000000002</v>
      </c>
      <c r="I274" s="222"/>
      <c r="J274" s="217"/>
      <c r="K274" s="217"/>
      <c r="L274" s="223"/>
      <c r="M274" s="224"/>
      <c r="N274" s="225"/>
      <c r="O274" s="225"/>
      <c r="P274" s="225"/>
      <c r="Q274" s="225"/>
      <c r="R274" s="225"/>
      <c r="S274" s="225"/>
      <c r="T274" s="22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7" t="s">
        <v>131</v>
      </c>
      <c r="AU274" s="227" t="s">
        <v>81</v>
      </c>
      <c r="AV274" s="13" t="s">
        <v>81</v>
      </c>
      <c r="AW274" s="13" t="s">
        <v>33</v>
      </c>
      <c r="AX274" s="13" t="s">
        <v>77</v>
      </c>
      <c r="AY274" s="227" t="s">
        <v>122</v>
      </c>
    </row>
    <row r="275" s="2" customFormat="1">
      <c r="A275" s="37"/>
      <c r="B275" s="38"/>
      <c r="C275" s="203" t="s">
        <v>612</v>
      </c>
      <c r="D275" s="203" t="s">
        <v>124</v>
      </c>
      <c r="E275" s="204" t="s">
        <v>613</v>
      </c>
      <c r="F275" s="205" t="s">
        <v>614</v>
      </c>
      <c r="G275" s="206" t="s">
        <v>183</v>
      </c>
      <c r="H275" s="207">
        <v>3.512</v>
      </c>
      <c r="I275" s="208"/>
      <c r="J275" s="209">
        <f>ROUND(I275*H275,2)</f>
        <v>0</v>
      </c>
      <c r="K275" s="205" t="s">
        <v>128</v>
      </c>
      <c r="L275" s="43"/>
      <c r="M275" s="210" t="s">
        <v>19</v>
      </c>
      <c r="N275" s="211" t="s">
        <v>43</v>
      </c>
      <c r="O275" s="83"/>
      <c r="P275" s="212">
        <f>O275*H275</f>
        <v>0</v>
      </c>
      <c r="Q275" s="212">
        <v>0</v>
      </c>
      <c r="R275" s="212">
        <f>Q275*H275</f>
        <v>0</v>
      </c>
      <c r="S275" s="212">
        <v>0</v>
      </c>
      <c r="T275" s="21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4" t="s">
        <v>209</v>
      </c>
      <c r="AT275" s="214" t="s">
        <v>124</v>
      </c>
      <c r="AU275" s="214" t="s">
        <v>81</v>
      </c>
      <c r="AY275" s="16" t="s">
        <v>122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6" t="s">
        <v>77</v>
      </c>
      <c r="BK275" s="215">
        <f>ROUND(I275*H275,2)</f>
        <v>0</v>
      </c>
      <c r="BL275" s="16" t="s">
        <v>209</v>
      </c>
      <c r="BM275" s="214" t="s">
        <v>615</v>
      </c>
    </row>
    <row r="276" s="2" customFormat="1" ht="16.5" customHeight="1">
      <c r="A276" s="37"/>
      <c r="B276" s="38"/>
      <c r="C276" s="203" t="s">
        <v>616</v>
      </c>
      <c r="D276" s="203" t="s">
        <v>124</v>
      </c>
      <c r="E276" s="204" t="s">
        <v>617</v>
      </c>
      <c r="F276" s="205" t="s">
        <v>618</v>
      </c>
      <c r="G276" s="206" t="s">
        <v>135</v>
      </c>
      <c r="H276" s="207">
        <v>20</v>
      </c>
      <c r="I276" s="208"/>
      <c r="J276" s="209">
        <f>ROUND(I276*H276,2)</f>
        <v>0</v>
      </c>
      <c r="K276" s="205" t="s">
        <v>128</v>
      </c>
      <c r="L276" s="43"/>
      <c r="M276" s="210" t="s">
        <v>19</v>
      </c>
      <c r="N276" s="211" t="s">
        <v>43</v>
      </c>
      <c r="O276" s="83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4" t="s">
        <v>209</v>
      </c>
      <c r="AT276" s="214" t="s">
        <v>124</v>
      </c>
      <c r="AU276" s="214" t="s">
        <v>81</v>
      </c>
      <c r="AY276" s="16" t="s">
        <v>122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77</v>
      </c>
      <c r="BK276" s="215">
        <f>ROUND(I276*H276,2)</f>
        <v>0</v>
      </c>
      <c r="BL276" s="16" t="s">
        <v>209</v>
      </c>
      <c r="BM276" s="214" t="s">
        <v>619</v>
      </c>
    </row>
    <row r="277" s="13" customFormat="1">
      <c r="A277" s="13"/>
      <c r="B277" s="216"/>
      <c r="C277" s="217"/>
      <c r="D277" s="218" t="s">
        <v>131</v>
      </c>
      <c r="E277" s="219" t="s">
        <v>19</v>
      </c>
      <c r="F277" s="220" t="s">
        <v>620</v>
      </c>
      <c r="G277" s="217"/>
      <c r="H277" s="221">
        <v>20</v>
      </c>
      <c r="I277" s="222"/>
      <c r="J277" s="217"/>
      <c r="K277" s="217"/>
      <c r="L277" s="223"/>
      <c r="M277" s="224"/>
      <c r="N277" s="225"/>
      <c r="O277" s="225"/>
      <c r="P277" s="225"/>
      <c r="Q277" s="225"/>
      <c r="R277" s="225"/>
      <c r="S277" s="225"/>
      <c r="T277" s="22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7" t="s">
        <v>131</v>
      </c>
      <c r="AU277" s="227" t="s">
        <v>81</v>
      </c>
      <c r="AV277" s="13" t="s">
        <v>81</v>
      </c>
      <c r="AW277" s="13" t="s">
        <v>33</v>
      </c>
      <c r="AX277" s="13" t="s">
        <v>77</v>
      </c>
      <c r="AY277" s="227" t="s">
        <v>122</v>
      </c>
    </row>
    <row r="278" s="12" customFormat="1" ht="22.8" customHeight="1">
      <c r="A278" s="12"/>
      <c r="B278" s="187"/>
      <c r="C278" s="188"/>
      <c r="D278" s="189" t="s">
        <v>71</v>
      </c>
      <c r="E278" s="201" t="s">
        <v>621</v>
      </c>
      <c r="F278" s="201" t="s">
        <v>622</v>
      </c>
      <c r="G278" s="188"/>
      <c r="H278" s="188"/>
      <c r="I278" s="191"/>
      <c r="J278" s="202">
        <f>BK278</f>
        <v>0</v>
      </c>
      <c r="K278" s="188"/>
      <c r="L278" s="193"/>
      <c r="M278" s="194"/>
      <c r="N278" s="195"/>
      <c r="O278" s="195"/>
      <c r="P278" s="196">
        <f>SUM(P279:P282)</f>
        <v>0</v>
      </c>
      <c r="Q278" s="195"/>
      <c r="R278" s="196">
        <f>SUM(R279:R282)</f>
        <v>0.119315</v>
      </c>
      <c r="S278" s="195"/>
      <c r="T278" s="197">
        <f>SUM(T279:T282)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8" t="s">
        <v>81</v>
      </c>
      <c r="AT278" s="199" t="s">
        <v>71</v>
      </c>
      <c r="AU278" s="199" t="s">
        <v>77</v>
      </c>
      <c r="AY278" s="198" t="s">
        <v>122</v>
      </c>
      <c r="BK278" s="200">
        <f>SUM(BK279:BK282)</f>
        <v>0</v>
      </c>
    </row>
    <row r="279" s="2" customFormat="1" ht="16.5" customHeight="1">
      <c r="A279" s="37"/>
      <c r="B279" s="38"/>
      <c r="C279" s="203" t="s">
        <v>623</v>
      </c>
      <c r="D279" s="203" t="s">
        <v>124</v>
      </c>
      <c r="E279" s="204" t="s">
        <v>624</v>
      </c>
      <c r="F279" s="205" t="s">
        <v>625</v>
      </c>
      <c r="G279" s="206" t="s">
        <v>127</v>
      </c>
      <c r="H279" s="207">
        <v>24.5</v>
      </c>
      <c r="I279" s="208"/>
      <c r="J279" s="209">
        <f>ROUND(I279*H279,2)</f>
        <v>0</v>
      </c>
      <c r="K279" s="205" t="s">
        <v>128</v>
      </c>
      <c r="L279" s="43"/>
      <c r="M279" s="210" t="s">
        <v>19</v>
      </c>
      <c r="N279" s="211" t="s">
        <v>43</v>
      </c>
      <c r="O279" s="83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4" t="s">
        <v>209</v>
      </c>
      <c r="AT279" s="214" t="s">
        <v>124</v>
      </c>
      <c r="AU279" s="214" t="s">
        <v>81</v>
      </c>
      <c r="AY279" s="16" t="s">
        <v>122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77</v>
      </c>
      <c r="BK279" s="215">
        <f>ROUND(I279*H279,2)</f>
        <v>0</v>
      </c>
      <c r="BL279" s="16" t="s">
        <v>209</v>
      </c>
      <c r="BM279" s="214" t="s">
        <v>626</v>
      </c>
    </row>
    <row r="280" s="13" customFormat="1">
      <c r="A280" s="13"/>
      <c r="B280" s="216"/>
      <c r="C280" s="217"/>
      <c r="D280" s="218" t="s">
        <v>131</v>
      </c>
      <c r="E280" s="219" t="s">
        <v>19</v>
      </c>
      <c r="F280" s="220" t="s">
        <v>490</v>
      </c>
      <c r="G280" s="217"/>
      <c r="H280" s="221">
        <v>24.5</v>
      </c>
      <c r="I280" s="222"/>
      <c r="J280" s="217"/>
      <c r="K280" s="217"/>
      <c r="L280" s="223"/>
      <c r="M280" s="224"/>
      <c r="N280" s="225"/>
      <c r="O280" s="225"/>
      <c r="P280" s="225"/>
      <c r="Q280" s="225"/>
      <c r="R280" s="225"/>
      <c r="S280" s="225"/>
      <c r="T280" s="22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7" t="s">
        <v>131</v>
      </c>
      <c r="AU280" s="227" t="s">
        <v>81</v>
      </c>
      <c r="AV280" s="13" t="s">
        <v>81</v>
      </c>
      <c r="AW280" s="13" t="s">
        <v>33</v>
      </c>
      <c r="AX280" s="13" t="s">
        <v>77</v>
      </c>
      <c r="AY280" s="227" t="s">
        <v>122</v>
      </c>
    </row>
    <row r="281" s="2" customFormat="1" ht="21.75" customHeight="1">
      <c r="A281" s="37"/>
      <c r="B281" s="38"/>
      <c r="C281" s="203" t="s">
        <v>627</v>
      </c>
      <c r="D281" s="203" t="s">
        <v>124</v>
      </c>
      <c r="E281" s="204" t="s">
        <v>628</v>
      </c>
      <c r="F281" s="205" t="s">
        <v>629</v>
      </c>
      <c r="G281" s="206" t="s">
        <v>127</v>
      </c>
      <c r="H281" s="207">
        <v>24.5</v>
      </c>
      <c r="I281" s="208"/>
      <c r="J281" s="209">
        <f>ROUND(I281*H281,2)</f>
        <v>0</v>
      </c>
      <c r="K281" s="205" t="s">
        <v>128</v>
      </c>
      <c r="L281" s="43"/>
      <c r="M281" s="210" t="s">
        <v>19</v>
      </c>
      <c r="N281" s="211" t="s">
        <v>43</v>
      </c>
      <c r="O281" s="83"/>
      <c r="P281" s="212">
        <f>O281*H281</f>
        <v>0</v>
      </c>
      <c r="Q281" s="212">
        <v>0.0047200000000000002</v>
      </c>
      <c r="R281" s="212">
        <f>Q281*H281</f>
        <v>0.11564000000000001</v>
      </c>
      <c r="S281" s="212">
        <v>0</v>
      </c>
      <c r="T281" s="21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14" t="s">
        <v>209</v>
      </c>
      <c r="AT281" s="214" t="s">
        <v>124</v>
      </c>
      <c r="AU281" s="214" t="s">
        <v>81</v>
      </c>
      <c r="AY281" s="16" t="s">
        <v>122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77</v>
      </c>
      <c r="BK281" s="215">
        <f>ROUND(I281*H281,2)</f>
        <v>0</v>
      </c>
      <c r="BL281" s="16" t="s">
        <v>209</v>
      </c>
      <c r="BM281" s="214" t="s">
        <v>630</v>
      </c>
    </row>
    <row r="282" s="2" customFormat="1">
      <c r="A282" s="37"/>
      <c r="B282" s="38"/>
      <c r="C282" s="203" t="s">
        <v>631</v>
      </c>
      <c r="D282" s="203" t="s">
        <v>124</v>
      </c>
      <c r="E282" s="204" t="s">
        <v>632</v>
      </c>
      <c r="F282" s="205" t="s">
        <v>633</v>
      </c>
      <c r="G282" s="206" t="s">
        <v>127</v>
      </c>
      <c r="H282" s="207">
        <v>24.5</v>
      </c>
      <c r="I282" s="208"/>
      <c r="J282" s="209">
        <f>ROUND(I282*H282,2)</f>
        <v>0</v>
      </c>
      <c r="K282" s="205" t="s">
        <v>128</v>
      </c>
      <c r="L282" s="43"/>
      <c r="M282" s="253" t="s">
        <v>19</v>
      </c>
      <c r="N282" s="254" t="s">
        <v>43</v>
      </c>
      <c r="O282" s="255"/>
      <c r="P282" s="256">
        <f>O282*H282</f>
        <v>0</v>
      </c>
      <c r="Q282" s="256">
        <v>0.00014999999999999999</v>
      </c>
      <c r="R282" s="256">
        <f>Q282*H282</f>
        <v>0.0036749999999999999</v>
      </c>
      <c r="S282" s="256">
        <v>0</v>
      </c>
      <c r="T282" s="25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209</v>
      </c>
      <c r="AT282" s="214" t="s">
        <v>124</v>
      </c>
      <c r="AU282" s="214" t="s">
        <v>81</v>
      </c>
      <c r="AY282" s="16" t="s">
        <v>122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77</v>
      </c>
      <c r="BK282" s="215">
        <f>ROUND(I282*H282,2)</f>
        <v>0</v>
      </c>
      <c r="BL282" s="16" t="s">
        <v>209</v>
      </c>
      <c r="BM282" s="214" t="s">
        <v>634</v>
      </c>
    </row>
    <row r="283" s="2" customFormat="1" ht="6.96" customHeight="1">
      <c r="A283" s="37"/>
      <c r="B283" s="58"/>
      <c r="C283" s="59"/>
      <c r="D283" s="59"/>
      <c r="E283" s="59"/>
      <c r="F283" s="59"/>
      <c r="G283" s="59"/>
      <c r="H283" s="59"/>
      <c r="I283" s="59"/>
      <c r="J283" s="59"/>
      <c r="K283" s="59"/>
      <c r="L283" s="43"/>
      <c r="M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</row>
  </sheetData>
  <sheetProtection sheet="1" autoFilter="0" formatColumns="0" formatRows="0" objects="1" scenarios="1" spinCount="100000" saltValue="6+Dd2yI1Li6IA3RtvH5ZISnkhZhC1bVJQ2trT1B6z3yQzBw4JTcR1pjVuiQIVh5Gm6f1HrDjuIIDWHB3oL9yqA==" hashValue="zKzClW1sVnv1ZCuJXfSZzZikQiBka2puxRtaiyMA4dMXr67XdQSpGGZRJ0iAmSicnGuAF+CwvJjPA8n+Ti6wCQ==" algorithmName="SHA-512" password="CC35"/>
  <autoFilter ref="C94:K282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81</v>
      </c>
    </row>
    <row r="4" s="1" customFormat="1" ht="24.96" customHeight="1">
      <c r="B4" s="19"/>
      <c r="D4" s="129" t="s">
        <v>84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Hydroizolace zdi budovy Střední odborné školy Plasy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85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635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8. 7. 2021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28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28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ROUND((SUM(BE80:BE85)),  2)</f>
        <v>0</v>
      </c>
      <c r="G33" s="37"/>
      <c r="H33" s="37"/>
      <c r="I33" s="147">
        <v>0.20999999999999999</v>
      </c>
      <c r="J33" s="146">
        <f>ROUND(((SUM(BE80:BE85))*I33),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ROUND((SUM(BF80:BF85)),  2)</f>
        <v>0</v>
      </c>
      <c r="G34" s="37"/>
      <c r="H34" s="37"/>
      <c r="I34" s="147">
        <v>0.14999999999999999</v>
      </c>
      <c r="J34" s="146">
        <f>ROUND(((SUM(BF80:BF85))*I34),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ROUND((SUM(BG80:BG85)),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ROUND((SUM(BH80:BH85)),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ROUND((SUM(BI80:BI85)),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87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Hydroizolace zdi budovy Střední odborné školy Plasy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85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2 - VON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Školní 280, 331 01 Plasy</v>
      </c>
      <c r="G52" s="39"/>
      <c r="H52" s="39"/>
      <c r="I52" s="31" t="s">
        <v>23</v>
      </c>
      <c r="J52" s="71" t="str">
        <f>IF(J12="","",J12)</f>
        <v>8. 7. 2021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Gymnázium a střední odborná škola, Plasy</v>
      </c>
      <c r="G54" s="39"/>
      <c r="H54" s="39"/>
      <c r="I54" s="31" t="s">
        <v>31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Ing. Jaroslav Suchý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88</v>
      </c>
      <c r="D57" s="161"/>
      <c r="E57" s="161"/>
      <c r="F57" s="161"/>
      <c r="G57" s="161"/>
      <c r="H57" s="161"/>
      <c r="I57" s="161"/>
      <c r="J57" s="162" t="s">
        <v>89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90</v>
      </c>
    </row>
    <row r="60" hidden="1" s="9" customFormat="1" ht="24.96" customHeight="1">
      <c r="A60" s="9"/>
      <c r="B60" s="164"/>
      <c r="C60" s="165"/>
      <c r="D60" s="166" t="s">
        <v>636</v>
      </c>
      <c r="E60" s="167"/>
      <c r="F60" s="167"/>
      <c r="G60" s="167"/>
      <c r="H60" s="167"/>
      <c r="I60" s="167"/>
      <c r="J60" s="168">
        <f>J81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/>
    <row r="64" hidden="1"/>
    <row r="65" hidden="1"/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107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Hydroizolace zdi budovy Střední odborné školy Plasy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85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2 - VON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Školní 280, 331 01 Plasy</v>
      </c>
      <c r="G74" s="39"/>
      <c r="H74" s="39"/>
      <c r="I74" s="31" t="s">
        <v>23</v>
      </c>
      <c r="J74" s="71" t="str">
        <f>IF(J12="","",J12)</f>
        <v>8. 7. 2021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>Gymnázium a střední odborná škola, Plasy</v>
      </c>
      <c r="G76" s="39"/>
      <c r="H76" s="39"/>
      <c r="I76" s="31" t="s">
        <v>31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29</v>
      </c>
      <c r="D77" s="39"/>
      <c r="E77" s="39"/>
      <c r="F77" s="26" t="str">
        <f>IF(E18="","",E18)</f>
        <v>Vyplň údaj</v>
      </c>
      <c r="G77" s="39"/>
      <c r="H77" s="39"/>
      <c r="I77" s="31" t="s">
        <v>34</v>
      </c>
      <c r="J77" s="35" t="str">
        <f>E24</f>
        <v>Ing. Jaroslav Suchý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1" customFormat="1" ht="29.28" customHeight="1">
      <c r="A79" s="176"/>
      <c r="B79" s="177"/>
      <c r="C79" s="178" t="s">
        <v>108</v>
      </c>
      <c r="D79" s="179" t="s">
        <v>57</v>
      </c>
      <c r="E79" s="179" t="s">
        <v>53</v>
      </c>
      <c r="F79" s="179" t="s">
        <v>54</v>
      </c>
      <c r="G79" s="179" t="s">
        <v>109</v>
      </c>
      <c r="H79" s="179" t="s">
        <v>110</v>
      </c>
      <c r="I79" s="179" t="s">
        <v>111</v>
      </c>
      <c r="J79" s="179" t="s">
        <v>89</v>
      </c>
      <c r="K79" s="180" t="s">
        <v>112</v>
      </c>
      <c r="L79" s="181"/>
      <c r="M79" s="91" t="s">
        <v>19</v>
      </c>
      <c r="N79" s="92" t="s">
        <v>42</v>
      </c>
      <c r="O79" s="92" t="s">
        <v>113</v>
      </c>
      <c r="P79" s="92" t="s">
        <v>114</v>
      </c>
      <c r="Q79" s="92" t="s">
        <v>115</v>
      </c>
      <c r="R79" s="92" t="s">
        <v>116</v>
      </c>
      <c r="S79" s="92" t="s">
        <v>117</v>
      </c>
      <c r="T79" s="93" t="s">
        <v>118</v>
      </c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</row>
    <row r="80" s="2" customFormat="1" ht="22.8" customHeight="1">
      <c r="A80" s="37"/>
      <c r="B80" s="38"/>
      <c r="C80" s="98" t="s">
        <v>119</v>
      </c>
      <c r="D80" s="39"/>
      <c r="E80" s="39"/>
      <c r="F80" s="39"/>
      <c r="G80" s="39"/>
      <c r="H80" s="39"/>
      <c r="I80" s="39"/>
      <c r="J80" s="182">
        <f>BK80</f>
        <v>0</v>
      </c>
      <c r="K80" s="39"/>
      <c r="L80" s="43"/>
      <c r="M80" s="94"/>
      <c r="N80" s="183"/>
      <c r="O80" s="95"/>
      <c r="P80" s="184">
        <f>P81</f>
        <v>0</v>
      </c>
      <c r="Q80" s="95"/>
      <c r="R80" s="184">
        <f>R81</f>
        <v>0</v>
      </c>
      <c r="S80" s="95"/>
      <c r="T80" s="185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71</v>
      </c>
      <c r="AU80" s="16" t="s">
        <v>90</v>
      </c>
      <c r="BK80" s="186">
        <f>BK81</f>
        <v>0</v>
      </c>
    </row>
    <row r="81" s="12" customFormat="1" ht="25.92" customHeight="1">
      <c r="A81" s="12"/>
      <c r="B81" s="187"/>
      <c r="C81" s="188"/>
      <c r="D81" s="189" t="s">
        <v>71</v>
      </c>
      <c r="E81" s="190" t="s">
        <v>637</v>
      </c>
      <c r="F81" s="190" t="s">
        <v>638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SUM(P82:P85)</f>
        <v>0</v>
      </c>
      <c r="Q81" s="195"/>
      <c r="R81" s="196">
        <f>SUM(R82:R85)</f>
        <v>0</v>
      </c>
      <c r="S81" s="195"/>
      <c r="T81" s="197">
        <f>SUM(T82:T85)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8" t="s">
        <v>148</v>
      </c>
      <c r="AT81" s="199" t="s">
        <v>71</v>
      </c>
      <c r="AU81" s="199" t="s">
        <v>72</v>
      </c>
      <c r="AY81" s="198" t="s">
        <v>122</v>
      </c>
      <c r="BK81" s="200">
        <f>SUM(BK82:BK85)</f>
        <v>0</v>
      </c>
    </row>
    <row r="82" s="2" customFormat="1" ht="16.5" customHeight="1">
      <c r="A82" s="37"/>
      <c r="B82" s="38"/>
      <c r="C82" s="203" t="s">
        <v>77</v>
      </c>
      <c r="D82" s="203" t="s">
        <v>124</v>
      </c>
      <c r="E82" s="204" t="s">
        <v>639</v>
      </c>
      <c r="F82" s="205" t="s">
        <v>640</v>
      </c>
      <c r="G82" s="206" t="s">
        <v>641</v>
      </c>
      <c r="H82" s="207">
        <v>1</v>
      </c>
      <c r="I82" s="208"/>
      <c r="J82" s="209">
        <f>ROUND(I82*H82,2)</f>
        <v>0</v>
      </c>
      <c r="K82" s="205" t="s">
        <v>128</v>
      </c>
      <c r="L82" s="43"/>
      <c r="M82" s="210" t="s">
        <v>19</v>
      </c>
      <c r="N82" s="211" t="s">
        <v>43</v>
      </c>
      <c r="O82" s="83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14" t="s">
        <v>642</v>
      </c>
      <c r="AT82" s="214" t="s">
        <v>124</v>
      </c>
      <c r="AU82" s="214" t="s">
        <v>77</v>
      </c>
      <c r="AY82" s="16" t="s">
        <v>122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6" t="s">
        <v>77</v>
      </c>
      <c r="BK82" s="215">
        <f>ROUND(I82*H82,2)</f>
        <v>0</v>
      </c>
      <c r="BL82" s="16" t="s">
        <v>642</v>
      </c>
      <c r="BM82" s="214" t="s">
        <v>643</v>
      </c>
    </row>
    <row r="83" s="2" customFormat="1" ht="16.5" customHeight="1">
      <c r="A83" s="37"/>
      <c r="B83" s="38"/>
      <c r="C83" s="203" t="s">
        <v>81</v>
      </c>
      <c r="D83" s="203" t="s">
        <v>124</v>
      </c>
      <c r="E83" s="204" t="s">
        <v>644</v>
      </c>
      <c r="F83" s="205" t="s">
        <v>645</v>
      </c>
      <c r="G83" s="206" t="s">
        <v>641</v>
      </c>
      <c r="H83" s="207">
        <v>1</v>
      </c>
      <c r="I83" s="208"/>
      <c r="J83" s="209">
        <f>ROUND(I83*H83,2)</f>
        <v>0</v>
      </c>
      <c r="K83" s="205" t="s">
        <v>128</v>
      </c>
      <c r="L83" s="43"/>
      <c r="M83" s="210" t="s">
        <v>19</v>
      </c>
      <c r="N83" s="211" t="s">
        <v>43</v>
      </c>
      <c r="O83" s="83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14" t="s">
        <v>642</v>
      </c>
      <c r="AT83" s="214" t="s">
        <v>124</v>
      </c>
      <c r="AU83" s="214" t="s">
        <v>77</v>
      </c>
      <c r="AY83" s="16" t="s">
        <v>122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16" t="s">
        <v>77</v>
      </c>
      <c r="BK83" s="215">
        <f>ROUND(I83*H83,2)</f>
        <v>0</v>
      </c>
      <c r="BL83" s="16" t="s">
        <v>642</v>
      </c>
      <c r="BM83" s="214" t="s">
        <v>646</v>
      </c>
    </row>
    <row r="84" s="2" customFormat="1" ht="16.5" customHeight="1">
      <c r="A84" s="37"/>
      <c r="B84" s="38"/>
      <c r="C84" s="203" t="s">
        <v>138</v>
      </c>
      <c r="D84" s="203" t="s">
        <v>124</v>
      </c>
      <c r="E84" s="204" t="s">
        <v>647</v>
      </c>
      <c r="F84" s="205" t="s">
        <v>648</v>
      </c>
      <c r="G84" s="206" t="s">
        <v>641</v>
      </c>
      <c r="H84" s="207">
        <v>1</v>
      </c>
      <c r="I84" s="208"/>
      <c r="J84" s="209">
        <f>ROUND(I84*H84,2)</f>
        <v>0</v>
      </c>
      <c r="K84" s="205" t="s">
        <v>128</v>
      </c>
      <c r="L84" s="43"/>
      <c r="M84" s="210" t="s">
        <v>19</v>
      </c>
      <c r="N84" s="211" t="s">
        <v>43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642</v>
      </c>
      <c r="AT84" s="214" t="s">
        <v>124</v>
      </c>
      <c r="AU84" s="214" t="s">
        <v>77</v>
      </c>
      <c r="AY84" s="16" t="s">
        <v>122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77</v>
      </c>
      <c r="BK84" s="215">
        <f>ROUND(I84*H84,2)</f>
        <v>0</v>
      </c>
      <c r="BL84" s="16" t="s">
        <v>642</v>
      </c>
      <c r="BM84" s="214" t="s">
        <v>649</v>
      </c>
    </row>
    <row r="85" s="2" customFormat="1" ht="16.5" customHeight="1">
      <c r="A85" s="37"/>
      <c r="B85" s="38"/>
      <c r="C85" s="203" t="s">
        <v>129</v>
      </c>
      <c r="D85" s="203" t="s">
        <v>124</v>
      </c>
      <c r="E85" s="204" t="s">
        <v>650</v>
      </c>
      <c r="F85" s="205" t="s">
        <v>651</v>
      </c>
      <c r="G85" s="206" t="s">
        <v>641</v>
      </c>
      <c r="H85" s="207">
        <v>1</v>
      </c>
      <c r="I85" s="208"/>
      <c r="J85" s="209">
        <f>ROUND(I85*H85,2)</f>
        <v>0</v>
      </c>
      <c r="K85" s="205" t="s">
        <v>128</v>
      </c>
      <c r="L85" s="43"/>
      <c r="M85" s="253" t="s">
        <v>19</v>
      </c>
      <c r="N85" s="254" t="s">
        <v>43</v>
      </c>
      <c r="O85" s="255"/>
      <c r="P85" s="256">
        <f>O85*H85</f>
        <v>0</v>
      </c>
      <c r="Q85" s="256">
        <v>0</v>
      </c>
      <c r="R85" s="256">
        <f>Q85*H85</f>
        <v>0</v>
      </c>
      <c r="S85" s="256">
        <v>0</v>
      </c>
      <c r="T85" s="257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642</v>
      </c>
      <c r="AT85" s="214" t="s">
        <v>124</v>
      </c>
      <c r="AU85" s="214" t="s">
        <v>77</v>
      </c>
      <c r="AY85" s="16" t="s">
        <v>122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77</v>
      </c>
      <c r="BK85" s="215">
        <f>ROUND(I85*H85,2)</f>
        <v>0</v>
      </c>
      <c r="BL85" s="16" t="s">
        <v>642</v>
      </c>
      <c r="BM85" s="214" t="s">
        <v>652</v>
      </c>
    </row>
    <row r="86" s="2" customFormat="1" ht="6.96" customHeight="1">
      <c r="A86" s="37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43"/>
      <c r="M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</sheetData>
  <sheetProtection sheet="1" autoFilter="0" formatColumns="0" formatRows="0" objects="1" scenarios="1" spinCount="100000" saltValue="pYDdEUVTM6v5ed+EVoriJg4xk36xhY2QkM0KhZKYkkqY9u5woQU235TSSHDMJXOsA5OMRBvzzxgYdhnncd1Hng==" hashValue="ZfoJoKqmkd6ZY9pFIpSrVakfqSKYfRVWzHtYU3XYTExn+roejswwOA4T0nCwfextrb278gl1JcV84WVqALSbLg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2021-07-29T12:57:12Z</dcterms:created>
  <dcterms:modified xsi:type="dcterms:W3CDTF">2021-07-29T12:57:17Z</dcterms:modified>
</cp:coreProperties>
</file>